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15.xml" ContentType="application/vnd.openxmlformats-officedocument.spreadsheetml.worksheet+xml"/>
  <Override PartName="/xl/worksheets/sheet6.xml" ContentType="application/vnd.openxmlformats-officedocument.spreadsheetml.worksheet+xml"/>
  <Override PartName="/xl/worksheets/sheet1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worksheets/sheet7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2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9"/>
  </bookViews>
  <sheets>
    <sheet name="Gesamtplan" sheetId="1" state="visible" r:id="rId2"/>
    <sheet name="E 1" sheetId="2" state="visible" r:id="rId3"/>
    <sheet name="A 1" sheetId="3" state="visible" r:id="rId4"/>
    <sheet name="A 2" sheetId="4" state="visible" r:id="rId5"/>
    <sheet name="A 3" sheetId="5" state="visible" r:id="rId6"/>
    <sheet name="A 4" sheetId="6" state="visible" r:id="rId7"/>
    <sheet name="A 5" sheetId="7" state="visible" r:id="rId8"/>
    <sheet name="A 6" sheetId="8" state="visible" r:id="rId9"/>
    <sheet name="A 7" sheetId="9" state="visible" r:id="rId10"/>
    <sheet name="A 8" sheetId="10" state="visible" r:id="rId11"/>
    <sheet name="A 9" sheetId="11" state="visible" r:id="rId12"/>
    <sheet name="A 10" sheetId="12" state="visible" r:id="rId13"/>
    <sheet name="A 11" sheetId="13" state="visible" r:id="rId14"/>
    <sheet name="A 12" sheetId="14" state="visible" r:id="rId15"/>
    <sheet name="A 13" sheetId="15" state="visible" r:id="rId16"/>
  </sheets>
  <definedNames>
    <definedName function="false" hidden="false" localSheetId="11" name="_xlnm.Print_Area" vbProcedure="false">'A 10'!$A$1:$D$49</definedName>
    <definedName function="false" hidden="false" localSheetId="6" name="_xlnm.Print_Area" vbProcedure="false">'A 5'!$A$1:$G$37</definedName>
    <definedName function="false" hidden="false" localSheetId="8" name="_xlnm.Print_Area" vbProcedure="false">'A 7'!$A$1:$H$61</definedName>
    <definedName function="false" hidden="false" localSheetId="9" name="_xlnm.Print_Area" vbProcedure="false">'A 8'!$A$1:$F$58</definedName>
    <definedName function="false" hidden="false" localSheetId="10" name="_xlnm.Print_Area" vbProcedure="false">'A 9'!$A$1:$F$50</definedName>
    <definedName function="false" hidden="false" localSheetId="1" name="_xlnm.Print_Area" vbProcedure="false">'E 1'!$A$1:$G$63</definedName>
    <definedName function="false" hidden="false" localSheetId="0" name="Print_Area" vbProcedure="false">Gesamtplan!$A$1:$H$280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<sst xmlns="http://schemas.openxmlformats.org/spreadsheetml/2006/main" count="804" uniqueCount="371">
  <si>
    <t xml:space="preserve">Inhaltsverzeichnis:</t>
  </si>
  <si>
    <t xml:space="preserve">Haushalts - Wirtschaftsplan</t>
  </si>
  <si>
    <t xml:space="preserve">Einnahmen</t>
  </si>
  <si>
    <t xml:space="preserve"> </t>
  </si>
  <si>
    <t xml:space="preserve">Ausgaben</t>
  </si>
  <si>
    <t xml:space="preserve">Rücklage</t>
  </si>
  <si>
    <t xml:space="preserve">Anlagen</t>
  </si>
  <si>
    <t xml:space="preserve">Anmerkungen des Finanzreferenten:</t>
  </si>
  <si>
    <t xml:space="preserve">Der Haushaltsplan dient der Feststellung und Deckung des Finanzbedarfs, der zur </t>
  </si>
  <si>
    <t xml:space="preserve">Erfüllung der Aufgaben des AStA voraussichtlich notwendig ist. Er ist die Grundlage</t>
  </si>
  <si>
    <t xml:space="preserve">für die Haushalts- und Wirtschaftsführung.</t>
  </si>
  <si>
    <t xml:space="preserve">Die Grundsätze der Notwenigkeit, Sparsamkeit und Wirtschaftlichkeit sind zu </t>
  </si>
  <si>
    <t xml:space="preserve">berücksichtigen.</t>
  </si>
  <si>
    <t xml:space="preserve">Die einzelnen Titel sind gegenseitig deckungsfähig, sofern im Haushaltsplan nichts </t>
  </si>
  <si>
    <t xml:space="preserve">abweichendes vermerkt ist und gesetzliche Bestimmungen nicht dagegen sprechen.</t>
  </si>
  <si>
    <t xml:space="preserve">Der Haushaltsplan gilt für das SoSe 2022 und WiSe 2022/23, beginnend mit dem</t>
  </si>
  <si>
    <t xml:space="preserve">01.03.2022 und endend mit dem 28.02.2023.</t>
  </si>
  <si>
    <t xml:space="preserve">Der AStA geht derzeit von durchschnittlich 5800 Studierenden aus.</t>
  </si>
  <si>
    <t xml:space="preserve">Es wird mit dem aktuellen Studierendenschaftsbeitrag von 13,00 € pro</t>
  </si>
  <si>
    <t xml:space="preserve">Studierendem und Semester kalkuliert.</t>
  </si>
  <si>
    <t xml:space="preserve">Die Hochschule Furtwangen stellt für das SoSe 2022 sowie das WiSe 2022/23</t>
  </si>
  <si>
    <t xml:space="preserve">noch Mittel in Höhe von …null…Euro auf der Kostenstelle des AStA der</t>
  </si>
  <si>
    <t xml:space="preserve">Hochschule Furtwangen zur Verfügung.</t>
  </si>
  <si>
    <t xml:space="preserve">Es wird bemerkt, dass eine Beitragsanpassung nur dann geändert werden kann, sofern</t>
  </si>
  <si>
    <t xml:space="preserve">bereits im Juli des Vorjahres ein Haushaltsplan besteht. </t>
  </si>
  <si>
    <t xml:space="preserve">Es ist beabsichtigt, den Haushaltsplan 2022 so rechtzeitig zu erstellen, sodass die </t>
  </si>
  <si>
    <t xml:space="preserve">Beiträge zum SoSe 2022 angepasst werden können.</t>
  </si>
  <si>
    <t xml:space="preserve">Furtwangen</t>
  </si>
  <si>
    <t xml:space="preserve">Finanzreferent</t>
  </si>
  <si>
    <t xml:space="preserve">gez. Dominik Bleier</t>
  </si>
  <si>
    <t xml:space="preserve">Seite 2</t>
  </si>
  <si>
    <t xml:space="preserve">Vorbemerkung:</t>
  </si>
  <si>
    <t xml:space="preserve">Die Studierendenschaft ist eine rechtsfähige Körperschaft des öffenlichen Rechts</t>
  </si>
  <si>
    <t xml:space="preserve">und untersteht der Rechtsaufsicht des Rektorats der Hochschule Furtwangen.</t>
  </si>
  <si>
    <t xml:space="preserve">Sie werwaltet ihre Angelegenheiten im Rahmen der gesetzlichen Bestimmungen</t>
  </si>
  <si>
    <t xml:space="preserve">selbst. Zur Wahrnehmung der hochschulpolitischen, fachlichen und fachüber-</t>
  </si>
  <si>
    <t xml:space="preserve">greifenden sowie der sozialen, wirtschaftlichen und kulturellen Belange der </t>
  </si>
  <si>
    <t xml:space="preserve">Studierenden, Mitwirkung an den Aufagben der Hochschulen nach den §§ 2 bis 7</t>
  </si>
  <si>
    <t xml:space="preserve">LHG, die Förderung der politischen Bildung und des stattsbürgerlichen Verant-</t>
  </si>
  <si>
    <t xml:space="preserve">wortungsbewusstseins der Studierenden, die Förderung der Gleichstellung und</t>
  </si>
  <si>
    <t xml:space="preserve">den Abbau von Benachteiligungen innerhalb der Studierendenschaft, die Förderung</t>
  </si>
  <si>
    <t xml:space="preserve">der sportlichen Aktivitäten der Studierenden, die Pflege der überregionalen und</t>
  </si>
  <si>
    <t xml:space="preserve">internationalen Studierendenbeziehungen, die Vertretung der Gesamtheit ihrer</t>
  </si>
  <si>
    <t xml:space="preserve">Mitglieder im Rahmen ihrer gesetzlichen Befugnisse erhebt der AStA gemäß §65a,</t>
  </si>
  <si>
    <t xml:space="preserve">Abs. 5, Sätze 2-5 LHG und § 3 der Beitragsordnung (BO) ab dem SoSe 2014 einen</t>
  </si>
  <si>
    <t xml:space="preserve">Studierendenschaftsbeitrag von 13 Euro pro Semester und Studierenden.</t>
  </si>
  <si>
    <t xml:space="preserve">Der Haushaltsplan und etwaige Nachträge werden unter Berücksichtigung des zur </t>
  </si>
  <si>
    <t xml:space="preserve">Erfüllung der Aufgaben notwendigen Bedarfs nach Vorgabe des Finanzreferenten </t>
  </si>
  <si>
    <t xml:space="preserve">für ein Haushaltsjahr aufgestellt und vom Studierendenparlament festgestellt.</t>
  </si>
  <si>
    <t xml:space="preserve">Er bildet die Grundlage der Verwaltung aller Einnahmen und Ausgaben, für die Buch-</t>
  </si>
  <si>
    <t xml:space="preserve">führung und Rechnungslegung bei der Aufstellung und Ausführung des Haushaltes</t>
  </si>
  <si>
    <t xml:space="preserve">gelten die Grundsätze der Notwendigkeit, Wirtschaftlichkeit und Sparsamkeit.</t>
  </si>
  <si>
    <t xml:space="preserve">Einnahmen und Ausgaben sind getrennt voneinander aufzustellen. Für den gleichen</t>
  </si>
  <si>
    <t xml:space="preserve">Einzelzweck dürfen Mittel nicht an verschiedenen Stellen des Haushaltsplans </t>
  </si>
  <si>
    <t xml:space="preserve">veranschlagt werden. Der Haushaltsplan hat in Einnahmen und Ausgaben ausge-</t>
  </si>
  <si>
    <t xml:space="preserve">glichen zu sein. (vgl. § 1 Grundsätze FO).</t>
  </si>
  <si>
    <t xml:space="preserve">Seite 3</t>
  </si>
  <si>
    <t xml:space="preserve">KSt</t>
  </si>
  <si>
    <t xml:space="preserve">Haushaltsplan der VSt Hochschule Furtwangen</t>
  </si>
  <si>
    <t xml:space="preserve">Zweckbestimmung</t>
  </si>
  <si>
    <t xml:space="preserve">Etat Einzeln</t>
  </si>
  <si>
    <t xml:space="preserve">Etat Gesamt</t>
  </si>
  <si>
    <t xml:space="preserve">Studierendenbeiträge (Stud. Zahl geschätzt)</t>
  </si>
  <si>
    <t xml:space="preserve">Beiträge SoSe 2022</t>
  </si>
  <si>
    <t xml:space="preserve">Beiträge WiSe 2022/23</t>
  </si>
  <si>
    <t xml:space="preserve">Anm.:</t>
  </si>
  <si>
    <t xml:space="preserve">Die Beiträge werden von der Hochschule </t>
  </si>
  <si>
    <t xml:space="preserve">Furtwangen entgegengenommen und an die VSt</t>
  </si>
  <si>
    <t xml:space="preserve">weitergeleitet.</t>
  </si>
  <si>
    <t xml:space="preserve">voraussichtlicher Überschuss aus 2021</t>
  </si>
  <si>
    <t xml:space="preserve">Anlage E 1</t>
  </si>
  <si>
    <t xml:space="preserve">wirtschaftliche Betätigung</t>
  </si>
  <si>
    <t xml:space="preserve">20-29</t>
  </si>
  <si>
    <t xml:space="preserve">Fuwa</t>
  </si>
  <si>
    <t xml:space="preserve">30-32</t>
  </si>
  <si>
    <t xml:space="preserve">VS</t>
  </si>
  <si>
    <t xml:space="preserve">Anm.: </t>
  </si>
  <si>
    <t xml:space="preserve">Die Einnahmen sind kostendeckend </t>
  </si>
  <si>
    <t xml:space="preserve">geplant. Etwaige Mehreinnahmen stehen </t>
  </si>
  <si>
    <t xml:space="preserve">für Mehrausgaben zur Verfügung. Sie </t>
  </si>
  <si>
    <t xml:space="preserve">können dem folgenden Haushaltsjahr </t>
  </si>
  <si>
    <t xml:space="preserve">übertragen werden.</t>
  </si>
  <si>
    <t xml:space="preserve">Sonstiges</t>
  </si>
  <si>
    <t xml:space="preserve">Zinserträge</t>
  </si>
  <si>
    <t xml:space="preserve">Summe Einnahmen</t>
  </si>
  <si>
    <t xml:space="preserve">Seite 4</t>
  </si>
  <si>
    <t xml:space="preserve">Personalausgaben</t>
  </si>
  <si>
    <t xml:space="preserve">AStA Festangestellter 1,0 Stelle (E8, TV-L)</t>
  </si>
  <si>
    <t xml:space="preserve">Reisekosten</t>
  </si>
  <si>
    <t xml:space="preserve">Die Stelle ist unbefristet </t>
  </si>
  <si>
    <t xml:space="preserve">Sächliche Verwaltungsausgaben</t>
  </si>
  <si>
    <t xml:space="preserve">Verwaltung</t>
  </si>
  <si>
    <t xml:space="preserve">Anlage 1</t>
  </si>
  <si>
    <t xml:space="preserve">Anlage 2</t>
  </si>
  <si>
    <t xml:space="preserve">Anlage 3</t>
  </si>
  <si>
    <t xml:space="preserve">Referate</t>
  </si>
  <si>
    <t xml:space="preserve">Anlage 4</t>
  </si>
  <si>
    <t xml:space="preserve">Anlage 5</t>
  </si>
  <si>
    <t xml:space="preserve">Anlage 6</t>
  </si>
  <si>
    <t xml:space="preserve">VSt allgemein</t>
  </si>
  <si>
    <t xml:space="preserve">Anlage 7</t>
  </si>
  <si>
    <t xml:space="preserve">Investitionen</t>
  </si>
  <si>
    <t xml:space="preserve">AStA</t>
  </si>
  <si>
    <t xml:space="preserve">Anlage 8</t>
  </si>
  <si>
    <t xml:space="preserve">Anlage 9</t>
  </si>
  <si>
    <t xml:space="preserve">Anlage 10</t>
  </si>
  <si>
    <t xml:space="preserve">Fachschaft</t>
  </si>
  <si>
    <t xml:space="preserve">Anlage 11</t>
  </si>
  <si>
    <t xml:space="preserve">Anlage 12</t>
  </si>
  <si>
    <t xml:space="preserve">Anlage 13</t>
  </si>
  <si>
    <t xml:space="preserve">Summe Ausgaben</t>
  </si>
  <si>
    <t xml:space="preserve">Kontostand</t>
  </si>
  <si>
    <t xml:space="preserve">Datum</t>
  </si>
  <si>
    <t xml:space="preserve">aktueller Kontostand</t>
  </si>
  <si>
    <t xml:space="preserve">Beiträge SoSe 2021</t>
  </si>
  <si>
    <t xml:space="preserve">Beiträge WiSe 21/22</t>
  </si>
  <si>
    <t xml:space="preserve">A1 A2 A3      </t>
  </si>
  <si>
    <t xml:space="preserve">A4 A5 A6    </t>
  </si>
  <si>
    <t xml:space="preserve">A7                  </t>
  </si>
  <si>
    <t xml:space="preserve">A8 A9 A10</t>
  </si>
  <si>
    <t xml:space="preserve">A11 A12 A13</t>
  </si>
  <si>
    <t xml:space="preserve">Personal      </t>
  </si>
  <si>
    <t xml:space="preserve">zu erwartender Überschuss</t>
  </si>
  <si>
    <t xml:space="preserve">Verwaltung AStA</t>
  </si>
  <si>
    <t xml:space="preserve">Anlage A 1</t>
  </si>
  <si>
    <t xml:space="preserve">Reinigung</t>
  </si>
  <si>
    <t xml:space="preserve">Reinigungsmittel, Besen, Tücher usw.</t>
  </si>
  <si>
    <t xml:space="preserve">Magazinentnahmen</t>
  </si>
  <si>
    <t xml:space="preserve">Beiträge</t>
  </si>
  <si>
    <t xml:space="preserve">Startgeld Hochschulsp.</t>
  </si>
  <si>
    <t xml:space="preserve">adh Startgelder</t>
  </si>
  <si>
    <t xml:space="preserve">Rep./Instandhaltung</t>
  </si>
  <si>
    <t xml:space="preserve">AStA Inventar, Spülmaschinen etc.</t>
  </si>
  <si>
    <t xml:space="preserve">Repräsentation</t>
  </si>
  <si>
    <t xml:space="preserve">Hütten, TD-Frühstück, Eiszeit, Nikolaus</t>
  </si>
  <si>
    <t xml:space="preserve">Bewirtung</t>
  </si>
  <si>
    <t xml:space="preserve">Taschen packen, Ersti-Begrüßung, Ersti-Frühstück</t>
  </si>
  <si>
    <t xml:space="preserve">Hütten, Einkauf etc.</t>
  </si>
  <si>
    <t xml:space="preserve">Büromaterial</t>
  </si>
  <si>
    <t xml:space="preserve">Büromaterial, Druckerpapier</t>
  </si>
  <si>
    <t xml:space="preserve">Änderung</t>
  </si>
  <si>
    <t xml:space="preserve">Verbrauchsmaterial</t>
  </si>
  <si>
    <t xml:space="preserve">Plakate</t>
  </si>
  <si>
    <t xml:space="preserve">Dekoration</t>
  </si>
  <si>
    <t xml:space="preserve">Raumausstattung</t>
  </si>
  <si>
    <t xml:space="preserve">Veranstaltungen</t>
  </si>
  <si>
    <t xml:space="preserve">2xTeambuilding, Asten Connected, Helferfest</t>
  </si>
  <si>
    <t xml:space="preserve">sonst. Betriebsbedarf</t>
  </si>
  <si>
    <t xml:space="preserve">?</t>
  </si>
  <si>
    <t xml:space="preserve">TD,Rektorat Dienstleist.</t>
  </si>
  <si>
    <t xml:space="preserve">Summe</t>
  </si>
  <si>
    <t xml:space="preserve">Alle Positionen sind gegenseitig deckungsfähig </t>
  </si>
  <si>
    <t xml:space="preserve">Schwenningen</t>
  </si>
  <si>
    <t xml:space="preserve">Anlage A 2</t>
  </si>
  <si>
    <t xml:space="preserve">Spülmittel etc.</t>
  </si>
  <si>
    <t xml:space="preserve">Drucker</t>
  </si>
  <si>
    <t xml:space="preserve">Tuttlingen</t>
  </si>
  <si>
    <t xml:space="preserve">Anlage A 3</t>
  </si>
  <si>
    <t xml:space="preserve">Büromaterial, Druckerpapier, Toner</t>
  </si>
  <si>
    <t xml:space="preserve">FUWA</t>
  </si>
  <si>
    <t xml:space="preserve">Anz.</t>
  </si>
  <si>
    <t xml:space="preserve">Aktiv</t>
  </si>
  <si>
    <t xml:space="preserve">Budget</t>
  </si>
  <si>
    <t xml:space="preserve">Fahrgeld</t>
  </si>
  <si>
    <t xml:space="preserve">Eintritt</t>
  </si>
  <si>
    <t xml:space="preserve">Sport</t>
  </si>
  <si>
    <t xml:space="preserve">wo</t>
  </si>
  <si>
    <t xml:space="preserve">Ort</t>
  </si>
  <si>
    <t xml:space="preserve">KM</t>
  </si>
  <si>
    <t xml:space="preserve">Preis</t>
  </si>
  <si>
    <t xml:space="preserve">Kosten</t>
  </si>
  <si>
    <t xml:space="preserve">Freizeit</t>
  </si>
  <si>
    <t xml:space="preserve">pauschal</t>
  </si>
  <si>
    <t xml:space="preserve">sonstiges</t>
  </si>
  <si>
    <t xml:space="preserve">Entf.</t>
  </si>
  <si>
    <t xml:space="preserve">TN</t>
  </si>
  <si>
    <t xml:space="preserve">Tage</t>
  </si>
  <si>
    <t xml:space="preserve">Einzel</t>
  </si>
  <si>
    <t xml:space="preserve">Halle</t>
  </si>
  <si>
    <t xml:space="preserve">Semester</t>
  </si>
  <si>
    <t xml:space="preserve">Aikido</t>
  </si>
  <si>
    <t xml:space="preserve">SP</t>
  </si>
  <si>
    <t xml:space="preserve">Anime</t>
  </si>
  <si>
    <t xml:space="preserve">FZ</t>
  </si>
  <si>
    <t xml:space="preserve">Badminton</t>
  </si>
  <si>
    <t xml:space="preserve">Badminton </t>
  </si>
  <si>
    <t xml:space="preserve">Basketball</t>
  </si>
  <si>
    <t xml:space="preserve">Bouldern</t>
  </si>
  <si>
    <t xml:space="preserve">UPJOY</t>
  </si>
  <si>
    <t xml:space="preserve">Villingen</t>
  </si>
  <si>
    <t xml:space="preserve">Cardio Dance</t>
  </si>
  <si>
    <t xml:space="preserve">Chor</t>
  </si>
  <si>
    <t xml:space="preserve">Dance Crew</t>
  </si>
  <si>
    <t xml:space="preserve">Draw&amp;Paint</t>
  </si>
  <si>
    <t xml:space="preserve">Dronen Racing</t>
  </si>
  <si>
    <t xml:space="preserve">eSport</t>
  </si>
  <si>
    <t xml:space="preserve">Fighting Games</t>
  </si>
  <si>
    <t xml:space="preserve">Fitness</t>
  </si>
  <si>
    <t xml:space="preserve">Foto &amp; Video</t>
  </si>
  <si>
    <t xml:space="preserve">Fußball</t>
  </si>
  <si>
    <t xml:space="preserve">Indoor Soccer</t>
  </si>
  <si>
    <t xml:space="preserve">ISC</t>
  </si>
  <si>
    <t xml:space="preserve">Karate</t>
  </si>
  <si>
    <t xml:space="preserve">Kino</t>
  </si>
  <si>
    <t xml:space="preserve">Klettern</t>
  </si>
  <si>
    <t xml:space="preserve">Lauftreff</t>
  </si>
  <si>
    <t xml:space="preserve">Let´s Jam</t>
  </si>
  <si>
    <t xml:space="preserve">Magic the Gathering</t>
  </si>
  <si>
    <t xml:space="preserve">Manga</t>
  </si>
  <si>
    <t xml:space="preserve">Medidation</t>
  </si>
  <si>
    <t xml:space="preserve">Musik   </t>
  </si>
  <si>
    <t xml:space="preserve">PEN &amp; PAPER </t>
  </si>
  <si>
    <t xml:space="preserve">Salsa</t>
  </si>
  <si>
    <t xml:space="preserve">Schreib&amp;Poetry Slam</t>
  </si>
  <si>
    <t xml:space="preserve">Schwimmen</t>
  </si>
  <si>
    <t xml:space="preserve">Hallenbad</t>
  </si>
  <si>
    <t xml:space="preserve">SMD Freundesgruppe</t>
  </si>
  <si>
    <t xml:space="preserve">Spiele</t>
  </si>
  <si>
    <t xml:space="preserve">Tanzen</t>
  </si>
  <si>
    <t xml:space="preserve">Technik/Feten   </t>
  </si>
  <si>
    <t xml:space="preserve">Tennis</t>
  </si>
  <si>
    <t xml:space="preserve">Tischkicker</t>
  </si>
  <si>
    <t xml:space="preserve">UnFug</t>
  </si>
  <si>
    <t xml:space="preserve">Volleyball </t>
  </si>
  <si>
    <t xml:space="preserve">Schwenn</t>
  </si>
  <si>
    <t xml:space="preserve">Afterwork-Wandern</t>
  </si>
  <si>
    <t xml:space="preserve">Alleen</t>
  </si>
  <si>
    <t xml:space="preserve">Bible Small Grpoup</t>
  </si>
  <si>
    <t xml:space="preserve">blocwald</t>
  </si>
  <si>
    <t xml:space="preserve">E-Sport</t>
  </si>
  <si>
    <t xml:space="preserve">Kanu&amp;Kajak</t>
  </si>
  <si>
    <t xml:space="preserve">K5</t>
  </si>
  <si>
    <t xml:space="preserve">Rottweil</t>
  </si>
  <si>
    <t xml:space="preserve">Pen&amp;Paper</t>
  </si>
  <si>
    <t xml:space="preserve">Schwertkampf</t>
  </si>
  <si>
    <t xml:space="preserve">Selbstverteidigung</t>
  </si>
  <si>
    <t xml:space="preserve">Tanzkurs</t>
  </si>
  <si>
    <t xml:space="preserve">Thai Bo</t>
  </si>
  <si>
    <t xml:space="preserve">Turnen</t>
  </si>
  <si>
    <t xml:space="preserve">Zumba</t>
  </si>
  <si>
    <t xml:space="preserve">Yoga</t>
  </si>
  <si>
    <t xml:space="preserve">INJOY</t>
  </si>
  <si>
    <t xml:space="preserve">TUT</t>
  </si>
  <si>
    <t xml:space="preserve">Freibad</t>
  </si>
  <si>
    <t xml:space="preserve">HS Bibelkreis</t>
  </si>
  <si>
    <t xml:space="preserve">Ultimate frisbee</t>
  </si>
  <si>
    <t xml:space="preserve">Donauhalle</t>
  </si>
  <si>
    <t xml:space="preserve">Judo</t>
  </si>
  <si>
    <t xml:space="preserve">Elta Halle</t>
  </si>
  <si>
    <t xml:space="preserve">Lurs </t>
  </si>
  <si>
    <t xml:space="preserve">Wakeboarding</t>
  </si>
  <si>
    <t xml:space="preserve">W-Skipark</t>
  </si>
  <si>
    <t xml:space="preserve">Pfullend.</t>
  </si>
  <si>
    <t xml:space="preserve">TuWass</t>
  </si>
  <si>
    <t xml:space="preserve">VSt</t>
  </si>
  <si>
    <t xml:space="preserve">allgemein</t>
  </si>
  <si>
    <t xml:space="preserve">Anlage A 7</t>
  </si>
  <si>
    <t xml:space="preserve">Versicherungen</t>
  </si>
  <si>
    <t xml:space="preserve">Hosting</t>
  </si>
  <si>
    <t xml:space="preserve">Fortbildung</t>
  </si>
  <si>
    <t xml:space="preserve">Rechts und Beratungskosten</t>
  </si>
  <si>
    <t xml:space="preserve">Abschluss und Prüfungskosten</t>
  </si>
  <si>
    <t xml:space="preserve">Buchführungskosten</t>
  </si>
  <si>
    <t xml:space="preserve">adH</t>
  </si>
  <si>
    <t xml:space="preserve">RefTreff</t>
  </si>
  <si>
    <t xml:space="preserve">Wahlinfo</t>
  </si>
  <si>
    <t xml:space="preserve">VSt-Mitglieder  Sitzungen</t>
  </si>
  <si>
    <t xml:space="preserve">VS-S</t>
  </si>
  <si>
    <t xml:space="preserve">Werbemaßnahmen</t>
  </si>
  <si>
    <t xml:space="preserve">NEU</t>
  </si>
  <si>
    <t xml:space="preserve">Online-Wahl</t>
  </si>
  <si>
    <t xml:space="preserve">versch. aus      2020</t>
  </si>
  <si>
    <t xml:space="preserve">Alleenhalle</t>
  </si>
  <si>
    <t xml:space="preserve">ASten</t>
  </si>
  <si>
    <t xml:space="preserve">Fachschaften</t>
  </si>
  <si>
    <t xml:space="preserve">Gesamt</t>
  </si>
  <si>
    <t xml:space="preserve">Anm:</t>
  </si>
  <si>
    <t xml:space="preserve">noch zu erwartende Zahlungen aus 2019</t>
  </si>
  <si>
    <t xml:space="preserve">Anlage A 8</t>
  </si>
  <si>
    <t xml:space="preserve">Neu</t>
  </si>
  <si>
    <t xml:space="preserve">ber.gen.</t>
  </si>
  <si>
    <t xml:space="preserve">Aufenthaltsraum</t>
  </si>
  <si>
    <t xml:space="preserve">Server</t>
  </si>
  <si>
    <t xml:space="preserve">HH 2021 letzter Teil</t>
  </si>
  <si>
    <t xml:space="preserve">Schreibtisch B0.04</t>
  </si>
  <si>
    <t xml:space="preserve">HH 2021</t>
  </si>
  <si>
    <t xml:space="preserve">Aula-Projekt</t>
  </si>
  <si>
    <t xml:space="preserve">StuRa-Beschluss Januar 2021</t>
  </si>
  <si>
    <t xml:space="preserve">Technik</t>
  </si>
  <si>
    <t xml:space="preserve">Lichttisch</t>
  </si>
  <si>
    <t xml:space="preserve">StuRa-Beschluss Frühjahr 2019 Bau nicht vollendet. Restbudget</t>
  </si>
  <si>
    <t xml:space="preserve">Anlage A 9</t>
  </si>
  <si>
    <t xml:space="preserve">Banner</t>
  </si>
  <si>
    <t xml:space="preserve">Wahlen, Werbung etc</t>
  </si>
  <si>
    <t xml:space="preserve">+ HH 2021</t>
  </si>
  <si>
    <t xml:space="preserve">USB-Ladestation</t>
  </si>
  <si>
    <t xml:space="preserve">Büro</t>
  </si>
  <si>
    <t xml:space="preserve">Locher</t>
  </si>
  <si>
    <t xml:space="preserve">Ersatz</t>
  </si>
  <si>
    <t xml:space="preserve">Zähler</t>
  </si>
  <si>
    <t xml:space="preserve">Starters</t>
  </si>
  <si>
    <t xml:space="preserve">Mehrwegbecher</t>
  </si>
  <si>
    <t xml:space="preserve">Starters, Wahlen etc</t>
  </si>
  <si>
    <t xml:space="preserve">Anlage A 10</t>
  </si>
  <si>
    <t xml:space="preserve">PCs 2x</t>
  </si>
  <si>
    <t xml:space="preserve">Überlegen</t>
  </si>
  <si>
    <t xml:space="preserve">Stühle</t>
  </si>
  <si>
    <t xml:space="preserve">PC-Zubehör</t>
  </si>
  <si>
    <t xml:space="preserve">PS5 + Spiele</t>
  </si>
  <si>
    <t xml:space="preserve">Magnettafeln</t>
  </si>
  <si>
    <t xml:space="preserve">Bildschirme 2x</t>
  </si>
  <si>
    <t xml:space="preserve">Seminare</t>
  </si>
  <si>
    <t xml:space="preserve">Billardzubehör</t>
  </si>
  <si>
    <t xml:space="preserve">Billardtuch</t>
  </si>
  <si>
    <t xml:space="preserve">Bürostühle</t>
  </si>
  <si>
    <t xml:space="preserve">Teufel Rockstar Air Bundle</t>
  </si>
  <si>
    <t xml:space="preserve">HH 2021 wurde aber in HH2020 als Akku Soundanlage deckungsgleich realisiert. Nötig?</t>
  </si>
  <si>
    <t xml:space="preserve">Tischtennisplatte</t>
  </si>
  <si>
    <t xml:space="preserve">Couchtisch</t>
  </si>
  <si>
    <t xml:space="preserve">HH 2021 wurde aber in HH2020 als Wohnzimmertisch realisiert. Nötig?</t>
  </si>
  <si>
    <t xml:space="preserve">Fachschaften Furtwangen</t>
  </si>
  <si>
    <t xml:space="preserve">Anlage A11</t>
  </si>
  <si>
    <t xml:space="preserve">SoSe 2022</t>
  </si>
  <si>
    <t xml:space="preserve">WiSe 2022/23</t>
  </si>
  <si>
    <t xml:space="preserve">DM</t>
  </si>
  <si>
    <t xml:space="preserve">Digitale Medien</t>
  </si>
  <si>
    <t xml:space="preserve">GSG</t>
  </si>
  <si>
    <t xml:space="preserve">Gesundheit,Sicherheit, Gesellschaft</t>
  </si>
  <si>
    <t xml:space="preserve">pro Semester</t>
  </si>
  <si>
    <t xml:space="preserve">WI </t>
  </si>
  <si>
    <t xml:space="preserve">Wirtschaftsinformatik</t>
  </si>
  <si>
    <t xml:space="preserve">WING</t>
  </si>
  <si>
    <t xml:space="preserve">Wirtschaftsingenieurwesen</t>
  </si>
  <si>
    <t xml:space="preserve">IN</t>
  </si>
  <si>
    <t xml:space="preserve">Informatik</t>
  </si>
  <si>
    <t xml:space="preserve">Büromaterialien</t>
  </si>
  <si>
    <t xml:space="preserve">MME</t>
  </si>
  <si>
    <t xml:space="preserve">Mechanical and Medical Engeneering</t>
  </si>
  <si>
    <t xml:space="preserve">Mechanical and Medical Egeneering</t>
  </si>
  <si>
    <t xml:space="preserve">Veranstaltungsutensilien</t>
  </si>
  <si>
    <t xml:space="preserve">Abschiedsgeschenke</t>
  </si>
  <si>
    <t xml:space="preserve">Reinigungsmaterial</t>
  </si>
  <si>
    <t xml:space="preserve">WI</t>
  </si>
  <si>
    <t xml:space="preserve">Änderung Bewirtung</t>
  </si>
  <si>
    <t xml:space="preserve">Werbematerial</t>
  </si>
  <si>
    <t xml:space="preserve">Allg. Fachsch. Treff.</t>
  </si>
  <si>
    <t xml:space="preserve">Technik </t>
  </si>
  <si>
    <t xml:space="preserve">Gleich</t>
  </si>
  <si>
    <t xml:space="preserve">Kongress Technik</t>
  </si>
  <si>
    <t xml:space="preserve">Technik Büro</t>
  </si>
  <si>
    <t xml:space="preserve">MME Fuwa</t>
  </si>
  <si>
    <t xml:space="preserve">Fachschaften Schwenningen</t>
  </si>
  <si>
    <t xml:space="preserve">Anlage A12</t>
  </si>
  <si>
    <t xml:space="preserve">MLS</t>
  </si>
  <si>
    <t xml:space="preserve">Medical and Life Sciences</t>
  </si>
  <si>
    <t xml:space="preserve">W</t>
  </si>
  <si>
    <t xml:space="preserve">Wirtschaft</t>
  </si>
  <si>
    <t xml:space="preserve">Veranstaltungsmat.</t>
  </si>
  <si>
    <t xml:space="preserve">Teambuildung</t>
  </si>
  <si>
    <t xml:space="preserve">Webematerial</t>
  </si>
  <si>
    <t xml:space="preserve">Veranstaltungsmaterial</t>
  </si>
  <si>
    <t xml:space="preserve">Alt</t>
  </si>
  <si>
    <t xml:space="preserve">Ersti Event</t>
  </si>
  <si>
    <t xml:space="preserve">Hochschulkino</t>
  </si>
  <si>
    <t xml:space="preserve">Teambuilding</t>
  </si>
  <si>
    <t xml:space="preserve">Tag der offenen Tür</t>
  </si>
  <si>
    <t xml:space="preserve">Sommerfest/Weihn. Markt</t>
  </si>
  <si>
    <t xml:space="preserve">Fachschaften Tuttlingen</t>
  </si>
  <si>
    <t xml:space="preserve">Anlage A13</t>
  </si>
  <si>
    <t xml:space="preserve">ITE</t>
  </si>
  <si>
    <t xml:space="preserve">Industrial Technologies</t>
  </si>
</sst>
</file>

<file path=xl/styles.xml><?xml version="1.0" encoding="utf-8"?>
<styleSheet xmlns="http://schemas.openxmlformats.org/spreadsheetml/2006/main">
  <numFmts count="15">
    <numFmt numFmtId="164" formatCode="General"/>
    <numFmt numFmtId="165" formatCode="#,##0.00&quot; €&quot;"/>
    <numFmt numFmtId="166" formatCode="#,##0.00"/>
    <numFmt numFmtId="167" formatCode="0.00"/>
    <numFmt numFmtId="168" formatCode="#,##0.00&quot; €&quot;;[RED]\-#,##0.00&quot; €&quot;"/>
    <numFmt numFmtId="169" formatCode="dd/mm/yyyy"/>
    <numFmt numFmtId="170" formatCode="dd/mm/yy"/>
    <numFmt numFmtId="171" formatCode="#,##0.00\ [$€-407];[RED]\-#,##0.00\ [$€-407]"/>
    <numFmt numFmtId="172" formatCode="0\ %"/>
    <numFmt numFmtId="173" formatCode="General"/>
    <numFmt numFmtId="174" formatCode="0"/>
    <numFmt numFmtId="175" formatCode="#,##0"/>
    <numFmt numFmtId="176" formatCode="#,##0.00\ [$€-407];[RED]\-#,##0.00\ [$€-407]"/>
    <numFmt numFmtId="177" formatCode="#,##0.00\ _€"/>
    <numFmt numFmtId="178" formatCode="#,##0&quot; €&quot;;[RED]\-#,##0&quot; €&quot;"/>
  </numFmts>
  <fonts count="2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i val="true"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u val="single"/>
      <sz val="11"/>
      <color rgb="FF000000"/>
      <name val="Calibri"/>
      <family val="2"/>
      <charset val="1"/>
    </font>
    <font>
      <b val="true"/>
      <sz val="20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24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</font>
    <font>
      <sz val="10"/>
      <name val="Arial"/>
      <family val="0"/>
      <charset val="1"/>
    </font>
    <font>
      <sz val="10"/>
      <color rgb="FF000000"/>
      <name val="Arial"/>
      <family val="0"/>
      <charset val="1"/>
    </font>
    <font>
      <b val="true"/>
      <sz val="10"/>
      <color rgb="FF000000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8EB4E3"/>
        <bgColor rgb="FF9999FF"/>
      </patternFill>
    </fill>
    <fill>
      <patternFill patternType="solid">
        <fgColor rgb="FFC3D69B"/>
        <bgColor rgb="FFD7E4BD"/>
      </patternFill>
    </fill>
    <fill>
      <patternFill patternType="solid">
        <fgColor rgb="FFD99694"/>
        <bgColor rgb="FFE6B9B8"/>
      </patternFill>
    </fill>
    <fill>
      <patternFill patternType="solid">
        <fgColor rgb="FFFFC000"/>
        <bgColor rgb="FFFF9900"/>
      </patternFill>
    </fill>
    <fill>
      <patternFill patternType="solid">
        <fgColor rgb="FF00B0F0"/>
        <bgColor rgb="FF33CCCC"/>
      </patternFill>
    </fill>
    <fill>
      <patternFill patternType="solid">
        <fgColor rgb="FFD7E4BD"/>
        <bgColor rgb="FFD9EAD3"/>
      </patternFill>
    </fill>
    <fill>
      <patternFill patternType="solid">
        <fgColor rgb="FFFCD5B5"/>
        <bgColor rgb="FFD7E4BD"/>
      </patternFill>
    </fill>
    <fill>
      <patternFill patternType="solid">
        <fgColor rgb="FFFFFF00"/>
        <bgColor rgb="FFFFFF00"/>
      </patternFill>
    </fill>
    <fill>
      <patternFill patternType="solid">
        <fgColor rgb="FFE6B9B8"/>
        <bgColor rgb="FFFCD5B5"/>
      </patternFill>
    </fill>
    <fill>
      <patternFill patternType="solid">
        <fgColor rgb="FFD9EAD3"/>
        <bgColor rgb="FFD7E4BD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/>
      <bottom style="thick"/>
      <diagonal/>
    </border>
    <border diagonalUp="false" diagonalDown="false">
      <left style="thin"/>
      <right/>
      <top/>
      <bottom style="thick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/>
      <bottom style="thick"/>
      <diagonal/>
    </border>
    <border diagonalUp="false" diagonalDown="false">
      <left style="thin"/>
      <right style="thin"/>
      <top/>
      <bottom style="thick"/>
      <diagonal/>
    </border>
    <border diagonalUp="false" diagonalDown="false">
      <left style="thin"/>
      <right/>
      <top style="thick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3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6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fals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1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72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73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5" fontId="0" fillId="8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8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0" fillId="8" borderId="0" xfId="0" applyFont="false" applyBorder="false" applyAlignment="true" applyProtection="true">
      <alignment horizontal="left" vertical="bottom" textRotation="0" wrapText="false" indent="0" shrinkToFit="false"/>
      <protection locked="false" hidden="false"/>
    </xf>
    <xf numFmtId="167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8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10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7" fontId="0" fillId="0" borderId="0" xfId="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7" fontId="0" fillId="8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7" fontId="0" fillId="8" borderId="0" xfId="0" applyFont="false" applyBorder="false" applyAlignment="true" applyProtection="true">
      <alignment horizontal="left" vertical="bottom" textRotation="0" wrapText="false" indent="0" shrinkToFit="false"/>
      <protection locked="false" hidden="false"/>
    </xf>
    <xf numFmtId="167" fontId="0" fillId="8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74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6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7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5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3" fontId="0" fillId="0" borderId="9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9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0" fillId="9" borderId="7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9" borderId="5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9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9" borderId="3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9" borderId="3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9" borderId="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9" borderId="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4" fillId="9" borderId="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9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9" borderId="1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9" borderId="0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9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74" fontId="0" fillId="0" borderId="7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4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8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8" borderId="13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8" borderId="14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75" fontId="0" fillId="8" borderId="14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75" fontId="0" fillId="8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8" borderId="7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8" borderId="7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0" borderId="5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0" fillId="0" borderId="6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8" borderId="15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9" borderId="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9" borderId="9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9" borderId="1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4" fillId="9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9" borderId="1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9" borderId="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9" borderId="4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4" fillId="9" borderId="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9" borderId="4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9" borderId="8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0" fillId="9" borderId="8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9" borderId="8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9" borderId="9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5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4" fillId="9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6" fontId="0" fillId="8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8" borderId="0" xfId="0" applyFont="false" applyBorder="false" applyAlignment="true" applyProtection="true">
      <alignment horizontal="center" vertical="center" textRotation="0" wrapText="false" indent="0" shrinkToFit="false"/>
      <protection locked="false" hidden="false"/>
    </xf>
    <xf numFmtId="166" fontId="4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75" fontId="4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7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6" fontId="0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5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6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1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11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4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7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7" fontId="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7" fontId="12" fillId="1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7" fontId="12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2" fillId="1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2" fillId="11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3" fontId="12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12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0" fillId="8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77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7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77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77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8" fontId="15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2" fillId="7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7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7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19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8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2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7" fontId="12" fillId="7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D99694"/>
      <rgbColor rgb="FF0066CC"/>
      <rgbColor rgb="FFD7E4B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D9EAD3"/>
      <rgbColor rgb="FFFFFF99"/>
      <rgbColor rgb="FF8EB4E3"/>
      <rgbColor rgb="FFE6B9B8"/>
      <rgbColor rgb="FFCC99FF"/>
      <rgbColor rgb="FFFCD5B5"/>
      <rgbColor rgb="FF3366FF"/>
      <rgbColor rgb="FF33CCCC"/>
      <rgbColor rgb="FF99CC00"/>
      <rgbColor rgb="FFFFC000"/>
      <rgbColor rgb="FFFF9900"/>
      <rgbColor rgb="FFFF6600"/>
      <rgbColor rgb="FF558ED5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6</xdr:col>
      <xdr:colOff>9360</xdr:colOff>
      <xdr:row>0</xdr:row>
      <xdr:rowOff>60840</xdr:rowOff>
    </xdr:from>
    <xdr:to>
      <xdr:col>7</xdr:col>
      <xdr:colOff>775800</xdr:colOff>
      <xdr:row>5</xdr:row>
      <xdr:rowOff>143640</xdr:rowOff>
    </xdr:to>
    <xdr:pic>
      <xdr:nvPicPr>
        <xdr:cNvPr id="0" name="Grafik 2" descr=""/>
        <xdr:cNvPicPr/>
      </xdr:nvPicPr>
      <xdr:blipFill>
        <a:blip r:embed="rId1"/>
        <a:srcRect l="-3592" t="-6427" r="-7458" b="-2174"/>
        <a:stretch/>
      </xdr:blipFill>
      <xdr:spPr>
        <a:xfrm>
          <a:off x="5429520" y="60840"/>
          <a:ext cx="1575360" cy="10350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392"/>
  <sheetViews>
    <sheetView showFormulas="false" showGridLines="true" showRowColHeaders="true" showZeros="true" rightToLeft="false" tabSelected="false" showOutlineSymbols="true" defaultGridColor="true" view="normal" topLeftCell="A76" colorId="64" zoomScale="100" zoomScaleNormal="100" zoomScalePageLayoutView="100" workbookViewId="0">
      <selection pane="topLeft" activeCell="A76" activeCellId="0" sqref="A76"/>
    </sheetView>
  </sheetViews>
  <sheetFormatPr defaultColWidth="11.1015625" defaultRowHeight="15" zeroHeight="false" outlineLevelRow="0" outlineLevelCol="0"/>
  <cols>
    <col collapsed="false" customWidth="true" hidden="false" outlineLevel="0" max="1" min="1" style="1" width="7.49"/>
    <col collapsed="false" customWidth="true" hidden="false" outlineLevel="0" max="2" min="2" style="2" width="8.73"/>
    <col collapsed="false" customWidth="true" hidden="false" outlineLevel="0" max="3" min="3" style="3" width="26.46"/>
    <col collapsed="false" customWidth="true" hidden="false" outlineLevel="0" max="4" min="4" style="3" width="11.22"/>
    <col collapsed="false" customWidth="false" hidden="false" outlineLevel="0" max="6" min="5" style="3" width="11.08"/>
    <col collapsed="false" customWidth="true" hidden="false" outlineLevel="0" max="7" min="7" style="3" width="11.35"/>
    <col collapsed="false" customWidth="true" hidden="false" outlineLevel="0" max="8" min="8" style="3" width="14.13"/>
    <col collapsed="false" customWidth="true" hidden="false" outlineLevel="0" max="10" min="9" style="3" width="11.22"/>
    <col collapsed="false" customWidth="false" hidden="false" outlineLevel="0" max="1024" min="11" style="3" width="11.08"/>
  </cols>
  <sheetData>
    <row r="1" customFormat="false" ht="15" hidden="false" customHeight="false" outlineLevel="0" collapsed="false">
      <c r="A1" s="4"/>
      <c r="B1" s="5"/>
      <c r="C1" s="6"/>
      <c r="D1" s="6"/>
      <c r="E1" s="6"/>
      <c r="F1" s="6"/>
      <c r="G1" s="7"/>
      <c r="H1" s="7"/>
    </row>
    <row r="2" customFormat="false" ht="15" hidden="false" customHeight="false" outlineLevel="0" collapsed="false">
      <c r="A2" s="4"/>
      <c r="B2" s="5"/>
      <c r="C2" s="6"/>
      <c r="D2" s="6"/>
      <c r="E2" s="6"/>
      <c r="F2" s="6"/>
      <c r="G2" s="7"/>
      <c r="H2" s="7"/>
    </row>
    <row r="3" customFormat="false" ht="15" hidden="false" customHeight="false" outlineLevel="0" collapsed="false">
      <c r="A3" s="4"/>
      <c r="B3" s="5"/>
      <c r="C3" s="6"/>
      <c r="D3" s="6"/>
      <c r="E3" s="6"/>
      <c r="F3" s="6"/>
      <c r="G3" s="7"/>
      <c r="H3" s="7"/>
    </row>
    <row r="4" customFormat="false" ht="15" hidden="false" customHeight="false" outlineLevel="0" collapsed="false">
      <c r="A4" s="4"/>
      <c r="B4" s="5"/>
      <c r="C4" s="6"/>
      <c r="D4" s="6"/>
      <c r="E4" s="6"/>
      <c r="F4" s="6"/>
      <c r="G4" s="7"/>
      <c r="H4" s="7"/>
    </row>
    <row r="5" customFormat="false" ht="15" hidden="false" customHeight="false" outlineLevel="0" collapsed="false">
      <c r="A5" s="4"/>
      <c r="B5" s="5"/>
      <c r="C5" s="6"/>
      <c r="D5" s="6"/>
      <c r="E5" s="6"/>
      <c r="F5" s="6"/>
      <c r="G5" s="7"/>
      <c r="H5" s="7"/>
    </row>
    <row r="6" customFormat="false" ht="15" hidden="false" customHeight="false" outlineLevel="0" collapsed="false">
      <c r="A6" s="4"/>
      <c r="B6" s="5"/>
      <c r="C6" s="6"/>
      <c r="D6" s="6"/>
      <c r="E6" s="6"/>
      <c r="F6" s="6"/>
      <c r="G6" s="7"/>
      <c r="H6" s="7"/>
    </row>
    <row r="7" customFormat="false" ht="15" hidden="false" customHeight="false" outlineLevel="0" collapsed="false">
      <c r="A7" s="4"/>
      <c r="B7" s="5"/>
      <c r="C7" s="6"/>
      <c r="D7" s="6"/>
      <c r="E7" s="6"/>
      <c r="F7" s="6"/>
      <c r="G7" s="7"/>
      <c r="H7" s="7"/>
    </row>
    <row r="8" customFormat="false" ht="15" hidden="false" customHeight="false" outlineLevel="0" collapsed="false">
      <c r="A8" s="4"/>
      <c r="B8" s="8" t="s">
        <v>0</v>
      </c>
      <c r="C8" s="6"/>
      <c r="D8" s="6"/>
      <c r="E8" s="6"/>
      <c r="F8" s="6"/>
      <c r="G8" s="6"/>
      <c r="H8" s="6"/>
    </row>
    <row r="9" customFormat="false" ht="15" hidden="false" customHeight="false" outlineLevel="0" collapsed="false">
      <c r="A9" s="9"/>
      <c r="B9" s="5"/>
      <c r="C9" s="6"/>
      <c r="D9" s="6"/>
      <c r="E9" s="6"/>
      <c r="F9" s="6"/>
      <c r="G9" s="6"/>
      <c r="H9" s="6"/>
    </row>
    <row r="10" customFormat="false" ht="15" hidden="false" customHeight="false" outlineLevel="0" collapsed="false">
      <c r="A10" s="4"/>
      <c r="B10" s="5"/>
      <c r="C10" s="6"/>
      <c r="D10" s="6"/>
      <c r="E10" s="6"/>
      <c r="F10" s="6"/>
      <c r="G10" s="6"/>
      <c r="H10" s="6"/>
    </row>
    <row r="11" customFormat="false" ht="15" hidden="false" customHeight="false" outlineLevel="0" collapsed="false">
      <c r="A11" s="4"/>
      <c r="B11" s="5"/>
      <c r="C11" s="6"/>
      <c r="D11" s="6"/>
      <c r="E11" s="6"/>
      <c r="F11" s="6"/>
      <c r="G11" s="6"/>
      <c r="H11" s="6"/>
    </row>
    <row r="12" customFormat="false" ht="15" hidden="false" customHeight="false" outlineLevel="0" collapsed="false">
      <c r="A12" s="4"/>
      <c r="B12" s="5" t="s">
        <v>1</v>
      </c>
      <c r="C12" s="6"/>
      <c r="D12" s="6"/>
      <c r="E12" s="6"/>
      <c r="F12" s="6"/>
      <c r="G12" s="6"/>
      <c r="H12" s="6"/>
    </row>
    <row r="13" customFormat="false" ht="15" hidden="false" customHeight="false" outlineLevel="0" collapsed="false">
      <c r="A13" s="4"/>
      <c r="B13" s="5"/>
      <c r="C13" s="6"/>
      <c r="D13" s="6"/>
      <c r="E13" s="6"/>
      <c r="F13" s="6"/>
      <c r="G13" s="6"/>
      <c r="H13" s="6"/>
    </row>
    <row r="14" customFormat="false" ht="15" hidden="false" customHeight="false" outlineLevel="0" collapsed="false">
      <c r="A14" s="4"/>
      <c r="B14" s="5" t="s">
        <v>2</v>
      </c>
      <c r="C14" s="6"/>
      <c r="D14" s="6"/>
      <c r="E14" s="6"/>
      <c r="F14" s="6" t="s">
        <v>3</v>
      </c>
      <c r="G14" s="6"/>
      <c r="H14" s="6"/>
    </row>
    <row r="15" customFormat="false" ht="15" hidden="false" customHeight="false" outlineLevel="0" collapsed="false">
      <c r="A15" s="4"/>
      <c r="B15" s="5"/>
      <c r="C15" s="6"/>
      <c r="D15" s="6"/>
      <c r="E15" s="6"/>
      <c r="F15" s="6"/>
      <c r="G15" s="6"/>
      <c r="H15" s="6"/>
    </row>
    <row r="16" customFormat="false" ht="15" hidden="false" customHeight="false" outlineLevel="0" collapsed="false">
      <c r="A16" s="4"/>
      <c r="B16" s="5" t="s">
        <v>4</v>
      </c>
      <c r="C16" s="6"/>
      <c r="D16" s="6"/>
      <c r="E16" s="6"/>
      <c r="F16" s="6"/>
      <c r="G16" s="6"/>
      <c r="H16" s="6"/>
    </row>
    <row r="17" customFormat="false" ht="15" hidden="false" customHeight="false" outlineLevel="0" collapsed="false">
      <c r="A17" s="4"/>
      <c r="B17" s="5"/>
      <c r="C17" s="6"/>
      <c r="D17" s="6"/>
      <c r="E17" s="6"/>
      <c r="F17" s="6"/>
      <c r="G17" s="6"/>
      <c r="H17" s="6"/>
    </row>
    <row r="18" customFormat="false" ht="15" hidden="false" customHeight="false" outlineLevel="0" collapsed="false">
      <c r="A18" s="4"/>
      <c r="B18" s="5" t="s">
        <v>5</v>
      </c>
      <c r="C18" s="6"/>
      <c r="D18" s="6"/>
      <c r="E18" s="6"/>
      <c r="F18" s="6"/>
      <c r="G18" s="6"/>
      <c r="H18" s="6"/>
    </row>
    <row r="19" customFormat="false" ht="15" hidden="false" customHeight="false" outlineLevel="0" collapsed="false">
      <c r="A19" s="4"/>
      <c r="B19" s="5"/>
      <c r="C19" s="6"/>
      <c r="D19" s="6"/>
      <c r="E19" s="6"/>
      <c r="F19" s="6"/>
      <c r="G19" s="6"/>
      <c r="H19" s="6"/>
    </row>
    <row r="20" customFormat="false" ht="15" hidden="false" customHeight="false" outlineLevel="0" collapsed="false">
      <c r="A20" s="4"/>
      <c r="B20" s="5" t="s">
        <v>6</v>
      </c>
      <c r="C20" s="6"/>
      <c r="D20" s="6"/>
      <c r="E20" s="6"/>
      <c r="F20" s="6"/>
      <c r="G20" s="6"/>
      <c r="H20" s="6"/>
    </row>
    <row r="21" customFormat="false" ht="15" hidden="false" customHeight="false" outlineLevel="0" collapsed="false">
      <c r="A21" s="4"/>
      <c r="B21" s="5"/>
      <c r="C21" s="6"/>
      <c r="D21" s="6"/>
      <c r="E21" s="6"/>
      <c r="F21" s="6"/>
      <c r="G21" s="6"/>
      <c r="H21" s="6"/>
    </row>
    <row r="22" customFormat="false" ht="15" hidden="false" customHeight="false" outlineLevel="0" collapsed="false">
      <c r="A22" s="4"/>
      <c r="B22" s="5"/>
      <c r="C22" s="6"/>
      <c r="D22" s="6"/>
      <c r="E22" s="6"/>
      <c r="F22" s="6"/>
      <c r="G22" s="6"/>
      <c r="H22" s="6"/>
    </row>
    <row r="23" customFormat="false" ht="15" hidden="false" customHeight="false" outlineLevel="0" collapsed="false">
      <c r="A23" s="4"/>
      <c r="B23" s="5"/>
      <c r="C23" s="6"/>
      <c r="D23" s="6"/>
      <c r="E23" s="6"/>
      <c r="F23" s="6"/>
      <c r="G23" s="6"/>
      <c r="H23" s="6"/>
    </row>
    <row r="24" customFormat="false" ht="15" hidden="false" customHeight="false" outlineLevel="0" collapsed="false">
      <c r="A24" s="4"/>
      <c r="B24" s="5"/>
      <c r="C24" s="6"/>
      <c r="D24" s="6"/>
      <c r="E24" s="6"/>
      <c r="F24" s="6"/>
      <c r="G24" s="6"/>
      <c r="H24" s="6"/>
    </row>
    <row r="25" customFormat="false" ht="15" hidden="false" customHeight="false" outlineLevel="0" collapsed="false">
      <c r="A25" s="4"/>
      <c r="B25" s="5"/>
      <c r="C25" s="6"/>
      <c r="D25" s="6"/>
      <c r="E25" s="6"/>
      <c r="F25" s="6"/>
      <c r="G25" s="6"/>
      <c r="H25" s="6"/>
    </row>
    <row r="26" customFormat="false" ht="15" hidden="false" customHeight="false" outlineLevel="0" collapsed="false">
      <c r="A26" s="4"/>
      <c r="B26" s="5"/>
      <c r="C26" s="6"/>
      <c r="D26" s="6"/>
      <c r="E26" s="6"/>
      <c r="F26" s="6"/>
      <c r="G26" s="6"/>
      <c r="H26" s="6"/>
    </row>
    <row r="27" customFormat="false" ht="15" hidden="false" customHeight="false" outlineLevel="0" collapsed="false">
      <c r="A27" s="4"/>
      <c r="B27" s="5"/>
      <c r="C27" s="6"/>
      <c r="D27" s="6"/>
      <c r="E27" s="6"/>
      <c r="F27" s="6"/>
      <c r="G27" s="6"/>
      <c r="H27" s="6"/>
    </row>
    <row r="28" customFormat="false" ht="15" hidden="false" customHeight="false" outlineLevel="0" collapsed="false">
      <c r="A28" s="4"/>
      <c r="B28" s="5"/>
      <c r="C28" s="6"/>
      <c r="D28" s="6"/>
      <c r="E28" s="6"/>
      <c r="F28" s="6"/>
      <c r="G28" s="6"/>
      <c r="H28" s="6"/>
    </row>
    <row r="29" customFormat="false" ht="15" hidden="false" customHeight="false" outlineLevel="0" collapsed="false">
      <c r="A29" s="4"/>
      <c r="B29" s="5"/>
      <c r="C29" s="6"/>
      <c r="D29" s="6"/>
      <c r="E29" s="6"/>
      <c r="F29" s="6"/>
      <c r="G29" s="6"/>
      <c r="H29" s="6"/>
    </row>
    <row r="30" customFormat="false" ht="15" hidden="false" customHeight="false" outlineLevel="0" collapsed="false">
      <c r="A30" s="4"/>
      <c r="B30" s="5"/>
      <c r="C30" s="6"/>
      <c r="D30" s="6"/>
      <c r="E30" s="6"/>
      <c r="F30" s="6"/>
      <c r="G30" s="6"/>
      <c r="H30" s="6"/>
    </row>
    <row r="31" customFormat="false" ht="15" hidden="false" customHeight="false" outlineLevel="0" collapsed="false">
      <c r="A31" s="4"/>
      <c r="B31" s="5"/>
      <c r="C31" s="6"/>
      <c r="D31" s="6"/>
      <c r="E31" s="6"/>
      <c r="F31" s="6"/>
      <c r="G31" s="6"/>
      <c r="H31" s="6"/>
    </row>
    <row r="32" customFormat="false" ht="15" hidden="false" customHeight="false" outlineLevel="0" collapsed="false">
      <c r="A32" s="4"/>
      <c r="B32" s="5"/>
      <c r="C32" s="6"/>
      <c r="D32" s="6"/>
      <c r="E32" s="6"/>
      <c r="F32" s="6"/>
      <c r="G32" s="6"/>
      <c r="H32" s="6"/>
    </row>
    <row r="33" customFormat="false" ht="15" hidden="false" customHeight="false" outlineLevel="0" collapsed="false">
      <c r="A33" s="4"/>
      <c r="B33" s="5"/>
      <c r="C33" s="6"/>
      <c r="D33" s="6"/>
      <c r="E33" s="6"/>
      <c r="F33" s="6"/>
      <c r="G33" s="6"/>
      <c r="H33" s="6"/>
    </row>
    <row r="34" customFormat="false" ht="15" hidden="false" customHeight="false" outlineLevel="0" collapsed="false">
      <c r="A34" s="4"/>
      <c r="B34" s="5"/>
      <c r="C34" s="6"/>
      <c r="D34" s="6"/>
      <c r="E34" s="6"/>
      <c r="F34" s="6"/>
      <c r="G34" s="6"/>
      <c r="H34" s="6"/>
    </row>
    <row r="35" customFormat="false" ht="15" hidden="false" customHeight="false" outlineLevel="0" collapsed="false">
      <c r="A35" s="4"/>
      <c r="B35" s="5"/>
      <c r="C35" s="6"/>
      <c r="D35" s="6"/>
      <c r="E35" s="6"/>
      <c r="F35" s="6"/>
      <c r="G35" s="6"/>
      <c r="H35" s="6"/>
    </row>
    <row r="36" customFormat="false" ht="15" hidden="false" customHeight="false" outlineLevel="0" collapsed="false">
      <c r="A36" s="4"/>
      <c r="B36" s="5"/>
      <c r="C36" s="6"/>
      <c r="D36" s="6"/>
      <c r="E36" s="6"/>
      <c r="F36" s="6"/>
      <c r="G36" s="6"/>
      <c r="H36" s="6"/>
    </row>
    <row r="37" customFormat="false" ht="15" hidden="false" customHeight="false" outlineLevel="0" collapsed="false">
      <c r="A37" s="4"/>
      <c r="B37" s="5"/>
      <c r="C37" s="6"/>
      <c r="D37" s="6"/>
      <c r="E37" s="6"/>
      <c r="F37" s="6"/>
      <c r="G37" s="6"/>
      <c r="H37" s="6"/>
    </row>
    <row r="38" customFormat="false" ht="15" hidden="false" customHeight="false" outlineLevel="0" collapsed="false">
      <c r="A38" s="4"/>
      <c r="B38" s="5"/>
      <c r="C38" s="6"/>
      <c r="D38" s="6"/>
      <c r="E38" s="6"/>
      <c r="F38" s="6"/>
      <c r="G38" s="6"/>
      <c r="H38" s="6"/>
    </row>
    <row r="39" customFormat="false" ht="15" hidden="false" customHeight="false" outlineLevel="0" collapsed="false">
      <c r="A39" s="4"/>
      <c r="B39" s="5"/>
      <c r="C39" s="6"/>
      <c r="D39" s="6"/>
      <c r="E39" s="6"/>
      <c r="F39" s="6"/>
      <c r="G39" s="6"/>
      <c r="H39" s="6"/>
    </row>
    <row r="40" customFormat="false" ht="15" hidden="false" customHeight="false" outlineLevel="0" collapsed="false">
      <c r="A40" s="4"/>
      <c r="B40" s="5"/>
      <c r="C40" s="6"/>
      <c r="D40" s="6"/>
      <c r="E40" s="6"/>
      <c r="F40" s="6"/>
      <c r="G40" s="6"/>
      <c r="H40" s="6"/>
    </row>
    <row r="41" customFormat="false" ht="15" hidden="false" customHeight="false" outlineLevel="0" collapsed="false">
      <c r="A41" s="4"/>
      <c r="B41" s="5"/>
      <c r="C41" s="6"/>
      <c r="D41" s="6"/>
      <c r="E41" s="6"/>
      <c r="F41" s="6"/>
      <c r="G41" s="6"/>
      <c r="H41" s="6"/>
    </row>
    <row r="42" customFormat="false" ht="15" hidden="false" customHeight="false" outlineLevel="0" collapsed="false">
      <c r="A42" s="4"/>
      <c r="B42" s="5"/>
      <c r="C42" s="6"/>
      <c r="D42" s="6"/>
      <c r="E42" s="6"/>
      <c r="F42" s="6"/>
      <c r="G42" s="6"/>
      <c r="H42" s="6"/>
    </row>
    <row r="43" customFormat="false" ht="15" hidden="false" customHeight="false" outlineLevel="0" collapsed="false">
      <c r="A43" s="4"/>
      <c r="B43" s="5"/>
      <c r="C43" s="6"/>
      <c r="D43" s="6"/>
      <c r="E43" s="6"/>
      <c r="F43" s="6"/>
      <c r="G43" s="6"/>
      <c r="H43" s="6"/>
    </row>
    <row r="44" customFormat="false" ht="15" hidden="false" customHeight="false" outlineLevel="0" collapsed="false">
      <c r="A44" s="4"/>
      <c r="B44" s="5"/>
      <c r="C44" s="6"/>
      <c r="D44" s="6"/>
      <c r="E44" s="6"/>
      <c r="F44" s="6"/>
      <c r="G44" s="6"/>
      <c r="H44" s="6"/>
    </row>
    <row r="45" customFormat="false" ht="15" hidden="false" customHeight="false" outlineLevel="0" collapsed="false">
      <c r="A45" s="4"/>
      <c r="B45" s="5"/>
      <c r="C45" s="6"/>
      <c r="D45" s="6"/>
      <c r="E45" s="6"/>
      <c r="F45" s="6"/>
      <c r="G45" s="6"/>
      <c r="H45" s="6"/>
    </row>
    <row r="46" customFormat="false" ht="15" hidden="false" customHeight="false" outlineLevel="0" collapsed="false">
      <c r="A46" s="4"/>
      <c r="B46" s="5"/>
      <c r="C46" s="6"/>
      <c r="D46" s="6"/>
      <c r="E46" s="6"/>
      <c r="F46" s="6"/>
      <c r="G46" s="6"/>
      <c r="H46" s="6"/>
    </row>
    <row r="47" customFormat="false" ht="15" hidden="false" customHeight="false" outlineLevel="0" collapsed="false">
      <c r="A47" s="4"/>
      <c r="B47" s="5"/>
      <c r="C47" s="6"/>
      <c r="D47" s="6"/>
      <c r="E47" s="6"/>
      <c r="F47" s="6"/>
      <c r="G47" s="6"/>
      <c r="H47" s="6"/>
    </row>
    <row r="48" customFormat="false" ht="15" hidden="false" customHeight="false" outlineLevel="0" collapsed="false">
      <c r="A48" s="4"/>
      <c r="B48" s="5"/>
      <c r="C48" s="6"/>
      <c r="D48" s="6"/>
      <c r="E48" s="6"/>
      <c r="F48" s="6"/>
      <c r="G48" s="6"/>
      <c r="H48" s="6"/>
    </row>
    <row r="49" customFormat="false" ht="15" hidden="false" customHeight="false" outlineLevel="0" collapsed="false">
      <c r="A49" s="4"/>
      <c r="B49" s="5"/>
      <c r="C49" s="6"/>
      <c r="D49" s="6"/>
      <c r="E49" s="6"/>
      <c r="F49" s="6"/>
      <c r="G49" s="6"/>
      <c r="H49" s="6"/>
    </row>
    <row r="50" customFormat="false" ht="15" hidden="false" customHeight="false" outlineLevel="0" collapsed="false">
      <c r="A50" s="4"/>
      <c r="B50" s="5"/>
      <c r="C50" s="6"/>
      <c r="D50" s="6"/>
      <c r="E50" s="6"/>
      <c r="F50" s="6"/>
      <c r="G50" s="6"/>
      <c r="H50" s="6"/>
    </row>
    <row r="51" customFormat="false" ht="15" hidden="false" customHeight="false" outlineLevel="0" collapsed="false">
      <c r="A51" s="4"/>
      <c r="B51" s="5"/>
      <c r="C51" s="6"/>
      <c r="D51" s="6"/>
      <c r="E51" s="6"/>
      <c r="F51" s="6"/>
      <c r="G51" s="6"/>
      <c r="H51" s="6"/>
    </row>
    <row r="52" customFormat="false" ht="15" hidden="false" customHeight="false" outlineLevel="0" collapsed="false">
      <c r="A52" s="4"/>
      <c r="B52" s="5"/>
      <c r="C52" s="6"/>
      <c r="D52" s="6"/>
      <c r="E52" s="6"/>
      <c r="F52" s="6"/>
      <c r="G52" s="6"/>
      <c r="H52" s="6"/>
    </row>
    <row r="53" customFormat="false" ht="15" hidden="false" customHeight="false" outlineLevel="0" collapsed="false">
      <c r="A53" s="4"/>
      <c r="B53" s="5"/>
      <c r="C53" s="6"/>
      <c r="D53" s="6"/>
      <c r="E53" s="6"/>
      <c r="F53" s="6"/>
      <c r="G53" s="6"/>
      <c r="H53" s="6"/>
    </row>
    <row r="54" customFormat="false" ht="15" hidden="false" customHeight="false" outlineLevel="0" collapsed="false">
      <c r="A54" s="4"/>
      <c r="B54" s="5"/>
      <c r="C54" s="6"/>
      <c r="D54" s="6"/>
      <c r="E54" s="6"/>
      <c r="F54" s="6"/>
      <c r="G54" s="6"/>
      <c r="H54" s="6"/>
    </row>
    <row r="55" customFormat="false" ht="15" hidden="false" customHeight="false" outlineLevel="0" collapsed="false">
      <c r="A55" s="4"/>
      <c r="B55" s="5"/>
      <c r="C55" s="6"/>
      <c r="D55" s="6"/>
      <c r="E55" s="6"/>
      <c r="F55" s="6"/>
      <c r="G55" s="6"/>
      <c r="H55" s="6"/>
    </row>
    <row r="56" customFormat="false" ht="15" hidden="false" customHeight="false" outlineLevel="0" collapsed="false">
      <c r="A56" s="4"/>
      <c r="B56" s="5"/>
      <c r="C56" s="6"/>
      <c r="D56" s="6"/>
      <c r="E56" s="6"/>
      <c r="F56" s="6"/>
      <c r="G56" s="6"/>
      <c r="H56" s="6"/>
    </row>
    <row r="57" customFormat="false" ht="15" hidden="false" customHeight="false" outlineLevel="0" collapsed="false">
      <c r="A57" s="4"/>
      <c r="B57" s="5"/>
      <c r="C57" s="6"/>
      <c r="D57" s="6"/>
      <c r="E57" s="6"/>
      <c r="F57" s="6"/>
      <c r="G57" s="6"/>
      <c r="H57" s="6"/>
    </row>
    <row r="58" customFormat="false" ht="15" hidden="false" customHeight="false" outlineLevel="0" collapsed="false">
      <c r="A58" s="4"/>
      <c r="B58" s="5"/>
      <c r="C58" s="6"/>
      <c r="D58" s="6"/>
      <c r="E58" s="6"/>
      <c r="F58" s="6"/>
      <c r="G58" s="6"/>
      <c r="H58" s="6"/>
    </row>
    <row r="59" customFormat="false" ht="15" hidden="false" customHeight="false" outlineLevel="0" collapsed="false">
      <c r="A59" s="4"/>
      <c r="B59" s="5"/>
      <c r="C59" s="6"/>
      <c r="D59" s="6"/>
      <c r="E59" s="6"/>
      <c r="F59" s="6"/>
      <c r="G59" s="6"/>
      <c r="H59" s="6"/>
    </row>
    <row r="60" customFormat="false" ht="15" hidden="false" customHeight="false" outlineLevel="0" collapsed="false">
      <c r="A60" s="4"/>
      <c r="B60" s="5"/>
      <c r="C60" s="6"/>
      <c r="D60" s="6"/>
      <c r="E60" s="6"/>
      <c r="F60" s="6"/>
      <c r="G60" s="6"/>
      <c r="H60" s="6"/>
    </row>
    <row r="61" customFormat="false" ht="15" hidden="false" customHeight="false" outlineLevel="0" collapsed="false">
      <c r="A61" s="4"/>
      <c r="B61" s="5"/>
      <c r="C61" s="6"/>
      <c r="D61" s="6"/>
      <c r="E61" s="6"/>
      <c r="F61" s="6"/>
      <c r="G61" s="6"/>
      <c r="H61" s="6"/>
    </row>
    <row r="62" customFormat="false" ht="15" hidden="false" customHeight="false" outlineLevel="0" collapsed="false">
      <c r="A62" s="4"/>
      <c r="B62" s="5"/>
      <c r="C62" s="6"/>
      <c r="D62" s="6"/>
      <c r="E62" s="6"/>
      <c r="F62" s="6"/>
      <c r="G62" s="6"/>
      <c r="H62" s="6"/>
    </row>
    <row r="63" customFormat="false" ht="15" hidden="false" customHeight="false" outlineLevel="0" collapsed="false">
      <c r="A63" s="4"/>
      <c r="B63" s="5"/>
      <c r="C63" s="10" t="s">
        <v>7</v>
      </c>
      <c r="D63" s="6"/>
      <c r="E63" s="6"/>
      <c r="F63" s="6"/>
      <c r="G63" s="6"/>
      <c r="H63" s="6"/>
    </row>
    <row r="64" customFormat="false" ht="15" hidden="false" customHeight="false" outlineLevel="0" collapsed="false">
      <c r="A64" s="4"/>
      <c r="B64" s="5"/>
      <c r="C64" s="6"/>
      <c r="D64" s="6"/>
      <c r="E64" s="6"/>
      <c r="F64" s="6"/>
      <c r="G64" s="6"/>
      <c r="H64" s="6"/>
    </row>
    <row r="65" customFormat="false" ht="15" hidden="false" customHeight="false" outlineLevel="0" collapsed="false">
      <c r="A65" s="4"/>
      <c r="B65" s="5" t="s">
        <v>8</v>
      </c>
      <c r="C65" s="6"/>
      <c r="D65" s="6"/>
      <c r="E65" s="6"/>
      <c r="F65" s="6"/>
      <c r="G65" s="6"/>
      <c r="H65" s="6"/>
    </row>
    <row r="66" customFormat="false" ht="15" hidden="false" customHeight="false" outlineLevel="0" collapsed="false">
      <c r="A66" s="4"/>
      <c r="B66" s="5" t="s">
        <v>9</v>
      </c>
      <c r="C66" s="6"/>
      <c r="D66" s="6"/>
      <c r="E66" s="6"/>
      <c r="F66" s="6"/>
      <c r="G66" s="6"/>
      <c r="H66" s="6"/>
    </row>
    <row r="67" customFormat="false" ht="15" hidden="false" customHeight="false" outlineLevel="0" collapsed="false">
      <c r="A67" s="4"/>
      <c r="B67" s="5" t="s">
        <v>10</v>
      </c>
      <c r="C67" s="6"/>
      <c r="D67" s="6"/>
      <c r="E67" s="6"/>
      <c r="F67" s="6"/>
      <c r="G67" s="6"/>
      <c r="H67" s="6"/>
    </row>
    <row r="68" customFormat="false" ht="15" hidden="false" customHeight="false" outlineLevel="0" collapsed="false">
      <c r="A68" s="4"/>
      <c r="B68" s="5"/>
      <c r="C68" s="6"/>
      <c r="D68" s="6"/>
      <c r="E68" s="6"/>
      <c r="F68" s="6"/>
      <c r="G68" s="6"/>
      <c r="H68" s="6"/>
    </row>
    <row r="69" customFormat="false" ht="15" hidden="false" customHeight="false" outlineLevel="0" collapsed="false">
      <c r="A69" s="4"/>
      <c r="B69" s="5" t="s">
        <v>11</v>
      </c>
      <c r="C69" s="6"/>
      <c r="D69" s="6"/>
      <c r="E69" s="6"/>
      <c r="F69" s="6"/>
      <c r="G69" s="6"/>
      <c r="H69" s="6"/>
    </row>
    <row r="70" customFormat="false" ht="15" hidden="false" customHeight="false" outlineLevel="0" collapsed="false">
      <c r="A70" s="4"/>
      <c r="B70" s="5" t="s">
        <v>12</v>
      </c>
      <c r="C70" s="6"/>
      <c r="D70" s="6"/>
      <c r="E70" s="6"/>
      <c r="F70" s="6"/>
      <c r="G70" s="6"/>
      <c r="H70" s="6"/>
    </row>
    <row r="71" customFormat="false" ht="15" hidden="false" customHeight="false" outlineLevel="0" collapsed="false">
      <c r="A71" s="4"/>
      <c r="B71" s="5"/>
      <c r="C71" s="6"/>
      <c r="D71" s="6"/>
      <c r="E71" s="6"/>
      <c r="F71" s="6"/>
      <c r="G71" s="6"/>
      <c r="H71" s="6"/>
    </row>
    <row r="72" customFormat="false" ht="15" hidden="false" customHeight="false" outlineLevel="0" collapsed="false">
      <c r="A72" s="4"/>
      <c r="B72" s="5" t="s">
        <v>13</v>
      </c>
      <c r="C72" s="6"/>
      <c r="D72" s="6"/>
      <c r="E72" s="6"/>
      <c r="F72" s="6"/>
      <c r="G72" s="6"/>
      <c r="H72" s="6"/>
    </row>
    <row r="73" customFormat="false" ht="15" hidden="false" customHeight="false" outlineLevel="0" collapsed="false">
      <c r="A73" s="4"/>
      <c r="B73" s="5" t="s">
        <v>14</v>
      </c>
      <c r="C73" s="6"/>
      <c r="D73" s="6"/>
      <c r="E73" s="6"/>
      <c r="F73" s="6"/>
      <c r="G73" s="6"/>
      <c r="H73" s="6"/>
    </row>
    <row r="74" customFormat="false" ht="15" hidden="false" customHeight="false" outlineLevel="0" collapsed="false">
      <c r="A74" s="4"/>
      <c r="B74" s="5"/>
      <c r="C74" s="6"/>
      <c r="D74" s="6"/>
      <c r="E74" s="6"/>
      <c r="F74" s="6"/>
      <c r="G74" s="6"/>
      <c r="H74" s="6"/>
    </row>
    <row r="75" customFormat="false" ht="15" hidden="false" customHeight="false" outlineLevel="0" collapsed="false">
      <c r="A75" s="4"/>
      <c r="B75" s="5" t="s">
        <v>15</v>
      </c>
      <c r="C75" s="6"/>
      <c r="D75" s="6"/>
      <c r="E75" s="6"/>
      <c r="F75" s="6"/>
      <c r="G75" s="6"/>
      <c r="H75" s="6"/>
    </row>
    <row r="76" customFormat="false" ht="15" hidden="false" customHeight="false" outlineLevel="0" collapsed="false">
      <c r="A76" s="4"/>
      <c r="B76" s="5" t="s">
        <v>16</v>
      </c>
      <c r="C76" s="6"/>
      <c r="D76" s="6"/>
      <c r="E76" s="6"/>
      <c r="F76" s="6"/>
      <c r="G76" s="6"/>
      <c r="H76" s="6"/>
    </row>
    <row r="77" customFormat="false" ht="15" hidden="false" customHeight="false" outlineLevel="0" collapsed="false">
      <c r="A77" s="4"/>
      <c r="B77" s="5"/>
      <c r="C77" s="6"/>
      <c r="D77" s="6"/>
      <c r="E77" s="6"/>
      <c r="F77" s="6"/>
      <c r="G77" s="6"/>
      <c r="H77" s="6"/>
    </row>
    <row r="78" customFormat="false" ht="15" hidden="false" customHeight="false" outlineLevel="0" collapsed="false">
      <c r="A78" s="4"/>
      <c r="B78" s="5" t="s">
        <v>17</v>
      </c>
      <c r="C78" s="6"/>
      <c r="D78" s="6"/>
      <c r="E78" s="6"/>
      <c r="F78" s="6"/>
      <c r="G78" s="6"/>
      <c r="H78" s="6"/>
    </row>
    <row r="79" customFormat="false" ht="15" hidden="false" customHeight="false" outlineLevel="0" collapsed="false">
      <c r="A79" s="4"/>
      <c r="B79" s="5" t="s">
        <v>18</v>
      </c>
      <c r="C79" s="6"/>
      <c r="D79" s="6"/>
      <c r="E79" s="6"/>
      <c r="F79" s="6"/>
      <c r="G79" s="6"/>
      <c r="H79" s="6"/>
    </row>
    <row r="80" customFormat="false" ht="15" hidden="false" customHeight="false" outlineLevel="0" collapsed="false">
      <c r="A80" s="4"/>
      <c r="B80" s="5" t="s">
        <v>19</v>
      </c>
      <c r="C80" s="6"/>
      <c r="D80" s="6"/>
      <c r="E80" s="6"/>
      <c r="F80" s="6"/>
      <c r="G80" s="6"/>
      <c r="H80" s="6"/>
    </row>
    <row r="81" customFormat="false" ht="15" hidden="false" customHeight="false" outlineLevel="0" collapsed="false">
      <c r="A81" s="4"/>
      <c r="B81" s="5"/>
      <c r="C81" s="6"/>
      <c r="D81" s="6"/>
      <c r="E81" s="6"/>
      <c r="F81" s="6"/>
      <c r="G81" s="6"/>
      <c r="H81" s="6"/>
    </row>
    <row r="82" customFormat="false" ht="15" hidden="false" customHeight="false" outlineLevel="0" collapsed="false">
      <c r="A82" s="4"/>
      <c r="B82" s="11" t="s">
        <v>20</v>
      </c>
      <c r="C82" s="6"/>
      <c r="D82" s="6"/>
      <c r="E82" s="6"/>
      <c r="F82" s="6"/>
      <c r="G82" s="6"/>
      <c r="H82" s="6"/>
    </row>
    <row r="83" customFormat="false" ht="15" hidden="false" customHeight="false" outlineLevel="0" collapsed="false">
      <c r="A83" s="4"/>
      <c r="B83" s="5" t="s">
        <v>21</v>
      </c>
      <c r="C83" s="6"/>
      <c r="D83" s="6"/>
      <c r="E83" s="6"/>
      <c r="F83" s="6"/>
      <c r="G83" s="6"/>
      <c r="H83" s="6"/>
    </row>
    <row r="84" customFormat="false" ht="15" hidden="false" customHeight="false" outlineLevel="0" collapsed="false">
      <c r="A84" s="4"/>
      <c r="B84" s="5" t="s">
        <v>22</v>
      </c>
      <c r="C84" s="6"/>
      <c r="D84" s="6"/>
      <c r="E84" s="6"/>
      <c r="F84" s="6"/>
      <c r="G84" s="6"/>
      <c r="H84" s="6"/>
    </row>
    <row r="85" customFormat="false" ht="15" hidden="false" customHeight="false" outlineLevel="0" collapsed="false">
      <c r="A85" s="4"/>
      <c r="B85" s="5"/>
      <c r="C85" s="6"/>
      <c r="D85" s="6"/>
      <c r="E85" s="6"/>
      <c r="F85" s="6"/>
      <c r="G85" s="6"/>
      <c r="H85" s="6"/>
    </row>
    <row r="86" customFormat="false" ht="15" hidden="false" customHeight="false" outlineLevel="0" collapsed="false">
      <c r="A86" s="4"/>
      <c r="B86" s="12" t="s">
        <v>23</v>
      </c>
      <c r="C86" s="12"/>
      <c r="D86" s="12"/>
      <c r="E86" s="12"/>
      <c r="F86" s="12"/>
      <c r="G86" s="12"/>
      <c r="H86" s="6"/>
    </row>
    <row r="87" customFormat="false" ht="15" hidden="false" customHeight="false" outlineLevel="0" collapsed="false">
      <c r="A87" s="4"/>
      <c r="B87" s="12" t="s">
        <v>24</v>
      </c>
      <c r="C87" s="12"/>
      <c r="D87" s="12"/>
      <c r="E87" s="12"/>
      <c r="F87" s="12"/>
      <c r="G87" s="12"/>
      <c r="H87" s="6"/>
    </row>
    <row r="88" customFormat="false" ht="15" hidden="false" customHeight="false" outlineLevel="0" collapsed="false">
      <c r="A88" s="4"/>
      <c r="B88" s="12" t="s">
        <v>25</v>
      </c>
      <c r="C88" s="12"/>
      <c r="D88" s="12"/>
      <c r="E88" s="12"/>
      <c r="F88" s="12"/>
      <c r="G88" s="12"/>
      <c r="H88" s="6"/>
    </row>
    <row r="89" customFormat="false" ht="15" hidden="false" customHeight="false" outlineLevel="0" collapsed="false">
      <c r="A89" s="4"/>
      <c r="B89" s="12" t="s">
        <v>26</v>
      </c>
      <c r="C89" s="12"/>
      <c r="D89" s="12"/>
      <c r="E89" s="12"/>
      <c r="F89" s="12"/>
      <c r="G89" s="12"/>
      <c r="H89" s="6"/>
    </row>
    <row r="90" customFormat="false" ht="15" hidden="false" customHeight="false" outlineLevel="0" collapsed="false">
      <c r="A90" s="4"/>
      <c r="B90" s="5"/>
      <c r="C90" s="5"/>
      <c r="D90" s="5"/>
      <c r="E90" s="5"/>
      <c r="F90" s="5"/>
      <c r="G90" s="5"/>
      <c r="H90" s="6"/>
    </row>
    <row r="91" customFormat="false" ht="15" hidden="false" customHeight="false" outlineLevel="0" collapsed="false">
      <c r="A91" s="4"/>
      <c r="B91" s="5"/>
      <c r="C91" s="5"/>
      <c r="D91" s="5"/>
      <c r="E91" s="5"/>
      <c r="F91" s="5"/>
      <c r="G91" s="5"/>
      <c r="H91" s="6"/>
    </row>
    <row r="92" customFormat="false" ht="15" hidden="false" customHeight="false" outlineLevel="0" collapsed="false">
      <c r="A92" s="4"/>
      <c r="B92" s="5"/>
      <c r="C92" s="5"/>
      <c r="D92" s="5"/>
      <c r="E92" s="5"/>
      <c r="F92" s="5"/>
      <c r="G92" s="5"/>
      <c r="H92" s="6"/>
    </row>
    <row r="93" customFormat="false" ht="15" hidden="false" customHeight="false" outlineLevel="0" collapsed="false">
      <c r="A93" s="4"/>
      <c r="B93" s="5"/>
      <c r="C93" s="5"/>
      <c r="D93" s="5"/>
      <c r="E93" s="5"/>
      <c r="F93" s="5"/>
      <c r="G93" s="5"/>
      <c r="H93" s="6"/>
    </row>
    <row r="94" customFormat="false" ht="15" hidden="false" customHeight="false" outlineLevel="0" collapsed="false">
      <c r="A94" s="4"/>
      <c r="B94" s="5"/>
      <c r="C94" s="5"/>
      <c r="D94" s="5"/>
      <c r="E94" s="5"/>
      <c r="F94" s="5"/>
      <c r="G94" s="5"/>
      <c r="H94" s="6"/>
    </row>
    <row r="95" customFormat="false" ht="15" hidden="false" customHeight="false" outlineLevel="0" collapsed="false">
      <c r="A95" s="4"/>
      <c r="B95" s="5"/>
      <c r="C95" s="6"/>
      <c r="D95" s="6"/>
      <c r="E95" s="6"/>
      <c r="F95" s="6"/>
      <c r="G95" s="6"/>
      <c r="H95" s="6"/>
    </row>
    <row r="96" customFormat="false" ht="15" hidden="false" customHeight="false" outlineLevel="0" collapsed="false">
      <c r="A96" s="4"/>
      <c r="B96" s="5" t="s">
        <v>27</v>
      </c>
      <c r="C96" s="6"/>
      <c r="D96" s="6"/>
      <c r="E96" s="6"/>
      <c r="F96" s="6"/>
      <c r="G96" s="6"/>
      <c r="H96" s="6"/>
    </row>
    <row r="97" customFormat="false" ht="15" hidden="false" customHeight="false" outlineLevel="0" collapsed="false">
      <c r="A97" s="4"/>
      <c r="B97" s="5" t="s">
        <v>28</v>
      </c>
      <c r="C97" s="6"/>
      <c r="D97" s="6"/>
      <c r="E97" s="6"/>
      <c r="F97" s="6"/>
      <c r="G97" s="6"/>
      <c r="H97" s="6"/>
    </row>
    <row r="98" customFormat="false" ht="15" hidden="false" customHeight="false" outlineLevel="0" collapsed="false">
      <c r="A98" s="4"/>
      <c r="B98" s="5" t="s">
        <v>29</v>
      </c>
      <c r="C98" s="6"/>
      <c r="D98" s="6"/>
      <c r="E98" s="6"/>
      <c r="F98" s="6"/>
      <c r="G98" s="6"/>
      <c r="H98" s="6"/>
    </row>
    <row r="99" customFormat="false" ht="15" hidden="false" customHeight="false" outlineLevel="0" collapsed="false">
      <c r="A99" s="4"/>
      <c r="B99" s="5"/>
      <c r="C99" s="6"/>
      <c r="D99" s="6"/>
      <c r="E99" s="6"/>
      <c r="F99" s="6"/>
      <c r="G99" s="6"/>
      <c r="H99" s="6"/>
    </row>
    <row r="100" customFormat="false" ht="15" hidden="false" customHeight="false" outlineLevel="0" collapsed="false">
      <c r="A100" s="4"/>
      <c r="B100" s="5"/>
      <c r="C100" s="6"/>
      <c r="D100" s="6"/>
      <c r="E100" s="6"/>
      <c r="F100" s="6"/>
      <c r="G100" s="6"/>
      <c r="H100" s="6"/>
    </row>
    <row r="101" customFormat="false" ht="15" hidden="false" customHeight="false" outlineLevel="0" collapsed="false">
      <c r="A101" s="4"/>
      <c r="B101" s="5"/>
      <c r="C101" s="6"/>
      <c r="D101" s="6"/>
      <c r="E101" s="6"/>
      <c r="F101" s="6"/>
      <c r="G101" s="6"/>
      <c r="H101" s="6"/>
    </row>
    <row r="102" customFormat="false" ht="15" hidden="false" customHeight="false" outlineLevel="0" collapsed="false">
      <c r="A102" s="4"/>
      <c r="B102" s="5"/>
      <c r="C102" s="6"/>
      <c r="D102" s="6"/>
      <c r="E102" s="6"/>
      <c r="F102" s="6"/>
      <c r="G102" s="6"/>
      <c r="H102" s="6"/>
    </row>
    <row r="103" customFormat="false" ht="15" hidden="false" customHeight="false" outlineLevel="0" collapsed="false">
      <c r="A103" s="4"/>
      <c r="B103" s="5"/>
      <c r="C103" s="6"/>
      <c r="D103" s="6"/>
      <c r="E103" s="6"/>
      <c r="F103" s="6"/>
      <c r="G103" s="6"/>
      <c r="H103" s="6"/>
    </row>
    <row r="104" customFormat="false" ht="15" hidden="false" customHeight="false" outlineLevel="0" collapsed="false">
      <c r="A104" s="4"/>
      <c r="B104" s="5"/>
      <c r="C104" s="6"/>
      <c r="D104" s="6"/>
      <c r="E104" s="6"/>
      <c r="F104" s="6"/>
      <c r="G104" s="6"/>
      <c r="H104" s="6"/>
    </row>
    <row r="105" customFormat="false" ht="15" hidden="false" customHeight="false" outlineLevel="0" collapsed="false">
      <c r="A105" s="4"/>
      <c r="B105" s="5"/>
      <c r="C105" s="6"/>
      <c r="D105" s="6"/>
      <c r="E105" s="6"/>
      <c r="F105" s="6"/>
      <c r="G105" s="6"/>
      <c r="H105" s="6"/>
    </row>
    <row r="106" customFormat="false" ht="15" hidden="false" customHeight="false" outlineLevel="0" collapsed="false">
      <c r="A106" s="4"/>
      <c r="B106" s="5"/>
      <c r="C106" s="6"/>
      <c r="D106" s="6"/>
      <c r="E106" s="6"/>
      <c r="F106" s="6"/>
      <c r="G106" s="6"/>
      <c r="H106" s="6"/>
    </row>
    <row r="107" customFormat="false" ht="15" hidden="false" customHeight="false" outlineLevel="0" collapsed="false">
      <c r="A107" s="4"/>
      <c r="B107" s="5"/>
      <c r="C107" s="6"/>
      <c r="D107" s="6"/>
      <c r="E107" s="6"/>
      <c r="F107" s="6"/>
      <c r="G107" s="6"/>
      <c r="H107" s="6"/>
    </row>
    <row r="108" customFormat="false" ht="15" hidden="false" customHeight="false" outlineLevel="0" collapsed="false">
      <c r="A108" s="4"/>
      <c r="B108" s="5"/>
      <c r="C108" s="6"/>
      <c r="D108" s="6"/>
      <c r="E108" s="6"/>
      <c r="F108" s="6"/>
      <c r="G108" s="6"/>
      <c r="H108" s="6"/>
    </row>
    <row r="109" customFormat="false" ht="15" hidden="false" customHeight="false" outlineLevel="0" collapsed="false">
      <c r="A109" s="4"/>
      <c r="B109" s="5"/>
      <c r="C109" s="6"/>
      <c r="D109" s="6"/>
      <c r="E109" s="6"/>
      <c r="F109" s="6"/>
      <c r="G109" s="6"/>
      <c r="H109" s="6"/>
    </row>
    <row r="110" customFormat="false" ht="15" hidden="false" customHeight="false" outlineLevel="0" collapsed="false">
      <c r="A110" s="4"/>
      <c r="B110" s="5"/>
      <c r="C110" s="6"/>
      <c r="D110" s="6"/>
      <c r="E110" s="6"/>
      <c r="F110" s="6"/>
      <c r="G110" s="6"/>
      <c r="H110" s="6"/>
    </row>
    <row r="111" customFormat="false" ht="15" hidden="false" customHeight="false" outlineLevel="0" collapsed="false">
      <c r="A111" s="4"/>
      <c r="B111" s="5"/>
      <c r="C111" s="6"/>
      <c r="D111" s="6"/>
      <c r="E111" s="6"/>
      <c r="F111" s="6"/>
      <c r="G111" s="6"/>
      <c r="H111" s="6"/>
    </row>
    <row r="112" customFormat="false" ht="15" hidden="false" customHeight="false" outlineLevel="0" collapsed="false">
      <c r="A112" s="4"/>
      <c r="B112" s="5"/>
      <c r="C112" s="6"/>
      <c r="D112" s="6"/>
      <c r="E112" s="6"/>
      <c r="F112" s="6"/>
      <c r="G112" s="6"/>
      <c r="H112" s="6"/>
    </row>
    <row r="113" customFormat="false" ht="15" hidden="false" customHeight="false" outlineLevel="0" collapsed="false">
      <c r="A113" s="4"/>
      <c r="B113" s="5"/>
      <c r="C113" s="6"/>
      <c r="D113" s="6"/>
      <c r="E113" s="6"/>
      <c r="F113" s="6"/>
      <c r="G113" s="6" t="s">
        <v>30</v>
      </c>
      <c r="H113" s="6"/>
    </row>
    <row r="114" customFormat="false" ht="15" hidden="false" customHeight="false" outlineLevel="0" collapsed="false">
      <c r="A114" s="4"/>
      <c r="B114" s="5"/>
      <c r="C114" s="6"/>
      <c r="D114" s="6"/>
      <c r="E114" s="6"/>
      <c r="F114" s="6"/>
      <c r="G114" s="6"/>
      <c r="H114" s="6"/>
    </row>
    <row r="115" customFormat="false" ht="15" hidden="false" customHeight="false" outlineLevel="0" collapsed="false">
      <c r="A115" s="4"/>
      <c r="B115" s="5"/>
      <c r="C115" s="6"/>
      <c r="D115" s="6"/>
      <c r="E115" s="6"/>
      <c r="F115" s="6"/>
      <c r="G115" s="6"/>
      <c r="H115" s="6"/>
    </row>
    <row r="116" customFormat="false" ht="15" hidden="false" customHeight="false" outlineLevel="0" collapsed="false">
      <c r="A116" s="4"/>
      <c r="B116" s="5"/>
      <c r="C116" s="6"/>
      <c r="D116" s="6"/>
      <c r="E116" s="6"/>
      <c r="F116" s="6"/>
      <c r="G116" s="6"/>
      <c r="H116" s="6"/>
    </row>
    <row r="117" customFormat="false" ht="15" hidden="false" customHeight="false" outlineLevel="0" collapsed="false">
      <c r="A117" s="4"/>
      <c r="B117" s="5"/>
      <c r="C117" s="6"/>
      <c r="D117" s="6"/>
      <c r="E117" s="6"/>
      <c r="F117" s="6"/>
      <c r="G117" s="6"/>
      <c r="H117" s="6"/>
    </row>
    <row r="118" customFormat="false" ht="15" hidden="false" customHeight="false" outlineLevel="0" collapsed="false">
      <c r="A118" s="4"/>
      <c r="B118" s="5"/>
      <c r="C118" s="6"/>
      <c r="D118" s="6"/>
      <c r="E118" s="6"/>
      <c r="F118" s="6"/>
      <c r="G118" s="6"/>
      <c r="H118" s="6"/>
    </row>
    <row r="119" customFormat="false" ht="15" hidden="false" customHeight="false" outlineLevel="0" collapsed="false">
      <c r="A119" s="4"/>
      <c r="B119" s="8" t="s">
        <v>31</v>
      </c>
      <c r="C119" s="6"/>
      <c r="D119" s="6"/>
      <c r="E119" s="6"/>
      <c r="F119" s="6"/>
      <c r="G119" s="6"/>
      <c r="H119" s="6"/>
    </row>
    <row r="120" customFormat="false" ht="15" hidden="false" customHeight="false" outlineLevel="0" collapsed="false">
      <c r="A120" s="4"/>
      <c r="B120" s="5"/>
      <c r="C120" s="6"/>
      <c r="D120" s="6"/>
      <c r="E120" s="6"/>
      <c r="F120" s="6"/>
      <c r="G120" s="6"/>
      <c r="H120" s="6"/>
    </row>
    <row r="121" customFormat="false" ht="15" hidden="false" customHeight="false" outlineLevel="0" collapsed="false">
      <c r="A121" s="4"/>
      <c r="B121" s="5"/>
      <c r="C121" s="6"/>
      <c r="D121" s="6"/>
      <c r="E121" s="6"/>
      <c r="F121" s="6"/>
      <c r="G121" s="6"/>
      <c r="H121" s="6"/>
    </row>
    <row r="122" customFormat="false" ht="15" hidden="false" customHeight="false" outlineLevel="0" collapsed="false">
      <c r="A122" s="4"/>
      <c r="B122" s="5" t="s">
        <v>32</v>
      </c>
      <c r="C122" s="6"/>
      <c r="D122" s="6"/>
      <c r="E122" s="6"/>
      <c r="F122" s="6"/>
      <c r="G122" s="6"/>
      <c r="H122" s="6"/>
    </row>
    <row r="123" customFormat="false" ht="15" hidden="false" customHeight="false" outlineLevel="0" collapsed="false">
      <c r="A123" s="4"/>
      <c r="B123" s="5" t="s">
        <v>33</v>
      </c>
      <c r="C123" s="6"/>
      <c r="D123" s="6"/>
      <c r="E123" s="6"/>
      <c r="F123" s="6"/>
      <c r="G123" s="6"/>
      <c r="H123" s="6"/>
    </row>
    <row r="124" customFormat="false" ht="15" hidden="false" customHeight="false" outlineLevel="0" collapsed="false">
      <c r="A124" s="4"/>
      <c r="B124" s="5"/>
      <c r="C124" s="6"/>
      <c r="D124" s="6"/>
      <c r="E124" s="6"/>
      <c r="F124" s="6"/>
      <c r="G124" s="6"/>
      <c r="H124" s="6"/>
    </row>
    <row r="125" customFormat="false" ht="15" hidden="false" customHeight="false" outlineLevel="0" collapsed="false">
      <c r="A125" s="4"/>
      <c r="B125" s="5" t="s">
        <v>34</v>
      </c>
      <c r="C125" s="6"/>
      <c r="D125" s="6"/>
      <c r="E125" s="6"/>
      <c r="F125" s="6"/>
      <c r="G125" s="6"/>
      <c r="H125" s="6"/>
    </row>
    <row r="126" customFormat="false" ht="15" hidden="false" customHeight="false" outlineLevel="0" collapsed="false">
      <c r="A126" s="4"/>
      <c r="B126" s="5" t="s">
        <v>35</v>
      </c>
      <c r="C126" s="6"/>
      <c r="D126" s="6"/>
      <c r="E126" s="6"/>
      <c r="F126" s="6"/>
      <c r="G126" s="6"/>
      <c r="H126" s="6"/>
    </row>
    <row r="127" customFormat="false" ht="15" hidden="false" customHeight="false" outlineLevel="0" collapsed="false">
      <c r="A127" s="4"/>
      <c r="B127" s="5" t="s">
        <v>36</v>
      </c>
      <c r="C127" s="6"/>
      <c r="D127" s="6"/>
      <c r="E127" s="6"/>
      <c r="F127" s="6"/>
      <c r="G127" s="6"/>
      <c r="H127" s="6"/>
    </row>
    <row r="128" customFormat="false" ht="15" hidden="false" customHeight="false" outlineLevel="0" collapsed="false">
      <c r="A128" s="4"/>
      <c r="B128" s="5" t="s">
        <v>37</v>
      </c>
      <c r="C128" s="6"/>
      <c r="D128" s="6"/>
      <c r="E128" s="6"/>
      <c r="F128" s="6"/>
      <c r="G128" s="6"/>
      <c r="H128" s="6"/>
    </row>
    <row r="129" customFormat="false" ht="15" hidden="false" customHeight="false" outlineLevel="0" collapsed="false">
      <c r="A129" s="4"/>
      <c r="B129" s="5" t="s">
        <v>38</v>
      </c>
      <c r="C129" s="6"/>
      <c r="D129" s="6"/>
      <c r="E129" s="6"/>
      <c r="F129" s="6"/>
      <c r="G129" s="6"/>
      <c r="H129" s="6"/>
    </row>
    <row r="130" customFormat="false" ht="15" hidden="false" customHeight="false" outlineLevel="0" collapsed="false">
      <c r="A130" s="4"/>
      <c r="B130" s="5" t="s">
        <v>39</v>
      </c>
      <c r="C130" s="6"/>
      <c r="D130" s="6"/>
      <c r="E130" s="6"/>
      <c r="F130" s="6"/>
      <c r="G130" s="6"/>
      <c r="H130" s="6"/>
    </row>
    <row r="131" customFormat="false" ht="15" hidden="false" customHeight="false" outlineLevel="0" collapsed="false">
      <c r="A131" s="4"/>
      <c r="B131" s="5" t="s">
        <v>40</v>
      </c>
      <c r="C131" s="6"/>
      <c r="D131" s="6"/>
      <c r="E131" s="6"/>
      <c r="F131" s="6"/>
      <c r="G131" s="6"/>
      <c r="H131" s="6"/>
    </row>
    <row r="132" customFormat="false" ht="15" hidden="false" customHeight="false" outlineLevel="0" collapsed="false">
      <c r="A132" s="4"/>
      <c r="B132" s="5" t="s">
        <v>41</v>
      </c>
      <c r="C132" s="6"/>
      <c r="D132" s="6"/>
      <c r="E132" s="6"/>
      <c r="F132" s="6"/>
      <c r="G132" s="6"/>
      <c r="H132" s="6"/>
    </row>
    <row r="133" customFormat="false" ht="15" hidden="false" customHeight="false" outlineLevel="0" collapsed="false">
      <c r="A133" s="4"/>
      <c r="B133" s="5" t="s">
        <v>42</v>
      </c>
      <c r="C133" s="6"/>
      <c r="D133" s="6"/>
      <c r="E133" s="6"/>
      <c r="F133" s="6"/>
      <c r="G133" s="6"/>
      <c r="H133" s="6"/>
    </row>
    <row r="134" customFormat="false" ht="15" hidden="false" customHeight="false" outlineLevel="0" collapsed="false">
      <c r="A134" s="4"/>
      <c r="B134" s="5" t="s">
        <v>43</v>
      </c>
      <c r="C134" s="6"/>
      <c r="D134" s="6"/>
      <c r="E134" s="6"/>
      <c r="F134" s="6"/>
      <c r="G134" s="6"/>
      <c r="H134" s="6"/>
    </row>
    <row r="135" customFormat="false" ht="15" hidden="false" customHeight="false" outlineLevel="0" collapsed="false">
      <c r="A135" s="4"/>
      <c r="B135" s="5" t="s">
        <v>44</v>
      </c>
      <c r="C135" s="6"/>
      <c r="D135" s="6"/>
      <c r="E135" s="6"/>
      <c r="F135" s="6"/>
      <c r="G135" s="6"/>
      <c r="H135" s="6"/>
    </row>
    <row r="136" customFormat="false" ht="15" hidden="false" customHeight="false" outlineLevel="0" collapsed="false">
      <c r="A136" s="4"/>
      <c r="B136" s="5" t="s">
        <v>45</v>
      </c>
      <c r="C136" s="6"/>
      <c r="D136" s="6"/>
      <c r="E136" s="6"/>
      <c r="F136" s="6"/>
      <c r="G136" s="6"/>
      <c r="H136" s="6"/>
    </row>
    <row r="137" customFormat="false" ht="15" hidden="false" customHeight="false" outlineLevel="0" collapsed="false">
      <c r="A137" s="4"/>
      <c r="B137" s="5"/>
      <c r="C137" s="6"/>
      <c r="D137" s="6"/>
      <c r="E137" s="6"/>
      <c r="F137" s="6"/>
      <c r="G137" s="6"/>
      <c r="H137" s="6"/>
    </row>
    <row r="138" customFormat="false" ht="15" hidden="false" customHeight="false" outlineLevel="0" collapsed="false">
      <c r="A138" s="4"/>
      <c r="B138" s="5" t="s">
        <v>46</v>
      </c>
      <c r="C138" s="6"/>
      <c r="D138" s="6"/>
      <c r="E138" s="6"/>
      <c r="F138" s="6"/>
      <c r="G138" s="6"/>
      <c r="H138" s="6"/>
    </row>
    <row r="139" customFormat="false" ht="15" hidden="false" customHeight="false" outlineLevel="0" collapsed="false">
      <c r="A139" s="4"/>
      <c r="B139" s="5" t="s">
        <v>47</v>
      </c>
      <c r="C139" s="6"/>
      <c r="D139" s="6"/>
      <c r="E139" s="6"/>
      <c r="F139" s="6"/>
      <c r="G139" s="6"/>
      <c r="H139" s="6"/>
    </row>
    <row r="140" customFormat="false" ht="15" hidden="false" customHeight="false" outlineLevel="0" collapsed="false">
      <c r="A140" s="4"/>
      <c r="B140" s="5" t="s">
        <v>48</v>
      </c>
      <c r="C140" s="6"/>
      <c r="D140" s="6"/>
      <c r="E140" s="6"/>
      <c r="F140" s="6"/>
      <c r="G140" s="6"/>
      <c r="H140" s="6"/>
    </row>
    <row r="141" customFormat="false" ht="15" hidden="false" customHeight="false" outlineLevel="0" collapsed="false">
      <c r="A141" s="4"/>
      <c r="B141" s="5"/>
      <c r="C141" s="6"/>
      <c r="D141" s="6"/>
      <c r="E141" s="6"/>
      <c r="F141" s="6"/>
      <c r="G141" s="6"/>
      <c r="H141" s="6"/>
    </row>
    <row r="142" customFormat="false" ht="15" hidden="false" customHeight="false" outlineLevel="0" collapsed="false">
      <c r="A142" s="4"/>
      <c r="B142" s="5" t="s">
        <v>49</v>
      </c>
      <c r="C142" s="6"/>
      <c r="D142" s="6"/>
      <c r="E142" s="6"/>
      <c r="F142" s="6"/>
      <c r="G142" s="6"/>
      <c r="H142" s="6"/>
    </row>
    <row r="143" customFormat="false" ht="15" hidden="false" customHeight="false" outlineLevel="0" collapsed="false">
      <c r="A143" s="4"/>
      <c r="B143" s="5" t="s">
        <v>50</v>
      </c>
      <c r="C143" s="6"/>
      <c r="D143" s="6"/>
      <c r="E143" s="6"/>
      <c r="F143" s="6"/>
      <c r="G143" s="6"/>
      <c r="H143" s="6"/>
    </row>
    <row r="144" customFormat="false" ht="15" hidden="false" customHeight="false" outlineLevel="0" collapsed="false">
      <c r="A144" s="4"/>
      <c r="B144" s="5" t="s">
        <v>51</v>
      </c>
      <c r="C144" s="6"/>
      <c r="D144" s="6"/>
      <c r="E144" s="6"/>
      <c r="F144" s="6"/>
      <c r="G144" s="6"/>
      <c r="H144" s="6"/>
    </row>
    <row r="145" customFormat="false" ht="15" hidden="false" customHeight="false" outlineLevel="0" collapsed="false">
      <c r="A145" s="4"/>
      <c r="B145" s="5" t="s">
        <v>52</v>
      </c>
      <c r="C145" s="6"/>
      <c r="D145" s="6"/>
      <c r="E145" s="6"/>
      <c r="F145" s="6"/>
      <c r="G145" s="6"/>
      <c r="H145" s="6"/>
    </row>
    <row r="146" customFormat="false" ht="15" hidden="false" customHeight="false" outlineLevel="0" collapsed="false">
      <c r="A146" s="4"/>
      <c r="B146" s="5" t="s">
        <v>53</v>
      </c>
      <c r="C146" s="6"/>
      <c r="D146" s="6"/>
      <c r="E146" s="6"/>
      <c r="F146" s="6"/>
      <c r="G146" s="6"/>
      <c r="H146" s="6"/>
    </row>
    <row r="147" customFormat="false" ht="15" hidden="false" customHeight="false" outlineLevel="0" collapsed="false">
      <c r="A147" s="4"/>
      <c r="B147" s="5" t="s">
        <v>54</v>
      </c>
      <c r="C147" s="6"/>
      <c r="D147" s="6"/>
      <c r="E147" s="6"/>
      <c r="F147" s="6"/>
      <c r="G147" s="6"/>
      <c r="H147" s="6"/>
    </row>
    <row r="148" customFormat="false" ht="15" hidden="false" customHeight="false" outlineLevel="0" collapsed="false">
      <c r="A148" s="4"/>
      <c r="B148" s="5" t="s">
        <v>55</v>
      </c>
      <c r="C148" s="6"/>
      <c r="D148" s="6"/>
      <c r="E148" s="6"/>
      <c r="F148" s="6"/>
      <c r="G148" s="6"/>
      <c r="H148" s="6"/>
    </row>
    <row r="149" customFormat="false" ht="15" hidden="false" customHeight="false" outlineLevel="0" collapsed="false">
      <c r="A149" s="4"/>
      <c r="B149" s="5"/>
      <c r="C149" s="6"/>
      <c r="D149" s="6"/>
      <c r="E149" s="6"/>
      <c r="F149" s="6"/>
      <c r="G149" s="6"/>
      <c r="H149" s="6"/>
    </row>
    <row r="150" customFormat="false" ht="15" hidden="false" customHeight="false" outlineLevel="0" collapsed="false">
      <c r="A150" s="4"/>
      <c r="B150" s="5"/>
      <c r="C150" s="6"/>
      <c r="D150" s="6"/>
      <c r="E150" s="6"/>
      <c r="F150" s="6"/>
      <c r="G150" s="6"/>
      <c r="H150" s="6"/>
    </row>
    <row r="151" customFormat="false" ht="15" hidden="false" customHeight="false" outlineLevel="0" collapsed="false">
      <c r="A151" s="4"/>
      <c r="B151" s="5"/>
      <c r="C151" s="6"/>
      <c r="D151" s="6"/>
      <c r="E151" s="6"/>
      <c r="F151" s="6"/>
      <c r="G151" s="6"/>
      <c r="H151" s="6"/>
    </row>
    <row r="152" customFormat="false" ht="15" hidden="false" customHeight="false" outlineLevel="0" collapsed="false">
      <c r="A152" s="4"/>
      <c r="B152" s="5"/>
      <c r="C152" s="6"/>
      <c r="D152" s="6"/>
      <c r="E152" s="6"/>
      <c r="F152" s="6"/>
      <c r="G152" s="6"/>
      <c r="H152" s="6"/>
    </row>
    <row r="153" customFormat="false" ht="15" hidden="false" customHeight="false" outlineLevel="0" collapsed="false">
      <c r="A153" s="4"/>
      <c r="B153" s="5"/>
      <c r="C153" s="6"/>
      <c r="D153" s="6"/>
      <c r="E153" s="6"/>
      <c r="F153" s="6"/>
      <c r="G153" s="6"/>
      <c r="H153" s="6"/>
    </row>
    <row r="154" customFormat="false" ht="15" hidden="false" customHeight="false" outlineLevel="0" collapsed="false">
      <c r="A154" s="4"/>
      <c r="B154" s="5"/>
      <c r="C154" s="6"/>
      <c r="D154" s="6"/>
      <c r="E154" s="6"/>
      <c r="F154" s="6"/>
      <c r="G154" s="6"/>
      <c r="H154" s="6"/>
    </row>
    <row r="155" customFormat="false" ht="15" hidden="false" customHeight="false" outlineLevel="0" collapsed="false">
      <c r="A155" s="4"/>
      <c r="B155" s="5"/>
      <c r="C155" s="6"/>
      <c r="D155" s="6"/>
      <c r="E155" s="6"/>
      <c r="F155" s="6"/>
      <c r="G155" s="6"/>
      <c r="H155" s="6"/>
    </row>
    <row r="156" customFormat="false" ht="15" hidden="false" customHeight="false" outlineLevel="0" collapsed="false">
      <c r="A156" s="4"/>
      <c r="B156" s="5"/>
      <c r="C156" s="6"/>
      <c r="D156" s="6"/>
      <c r="E156" s="6"/>
      <c r="F156" s="6"/>
      <c r="G156" s="6"/>
      <c r="H156" s="6"/>
    </row>
    <row r="157" customFormat="false" ht="15" hidden="false" customHeight="false" outlineLevel="0" collapsed="false">
      <c r="A157" s="4"/>
      <c r="B157" s="5"/>
      <c r="C157" s="6"/>
      <c r="D157" s="6"/>
      <c r="E157" s="6"/>
      <c r="F157" s="6"/>
      <c r="G157" s="6"/>
      <c r="H157" s="6"/>
    </row>
    <row r="158" customFormat="false" ht="15" hidden="false" customHeight="false" outlineLevel="0" collapsed="false">
      <c r="A158" s="4"/>
      <c r="B158" s="5"/>
      <c r="C158" s="6"/>
      <c r="D158" s="6"/>
      <c r="E158" s="6"/>
      <c r="F158" s="6"/>
      <c r="G158" s="6"/>
      <c r="H158" s="6"/>
    </row>
    <row r="159" customFormat="false" ht="15" hidden="false" customHeight="false" outlineLevel="0" collapsed="false">
      <c r="A159" s="4"/>
      <c r="B159" s="5"/>
      <c r="C159" s="6"/>
      <c r="D159" s="6"/>
      <c r="E159" s="6"/>
      <c r="F159" s="6"/>
      <c r="G159" s="6"/>
      <c r="H159" s="6"/>
    </row>
    <row r="160" customFormat="false" ht="15" hidden="false" customHeight="false" outlineLevel="0" collapsed="false">
      <c r="A160" s="4"/>
      <c r="B160" s="5"/>
      <c r="C160" s="6"/>
      <c r="D160" s="6"/>
      <c r="E160" s="6"/>
      <c r="F160" s="6"/>
      <c r="G160" s="6"/>
      <c r="H160" s="6"/>
    </row>
    <row r="161" customFormat="false" ht="15" hidden="false" customHeight="false" outlineLevel="0" collapsed="false">
      <c r="A161" s="4"/>
      <c r="B161" s="5"/>
      <c r="C161" s="6"/>
      <c r="D161" s="6"/>
      <c r="E161" s="6"/>
      <c r="F161" s="6"/>
      <c r="G161" s="6"/>
      <c r="H161" s="6"/>
    </row>
    <row r="162" customFormat="false" ht="15" hidden="false" customHeight="false" outlineLevel="0" collapsed="false">
      <c r="A162" s="4"/>
      <c r="B162" s="5"/>
      <c r="C162" s="6"/>
      <c r="D162" s="6"/>
      <c r="E162" s="6"/>
      <c r="F162" s="6"/>
      <c r="G162" s="6"/>
      <c r="H162" s="6"/>
    </row>
    <row r="163" customFormat="false" ht="15" hidden="false" customHeight="false" outlineLevel="0" collapsed="false">
      <c r="A163" s="4"/>
      <c r="B163" s="5"/>
      <c r="C163" s="6"/>
      <c r="D163" s="6"/>
      <c r="E163" s="6"/>
      <c r="F163" s="6"/>
      <c r="G163" s="6"/>
      <c r="H163" s="6"/>
    </row>
    <row r="164" customFormat="false" ht="15" hidden="false" customHeight="false" outlineLevel="0" collapsed="false">
      <c r="A164" s="4"/>
      <c r="B164" s="5"/>
      <c r="C164" s="6"/>
      <c r="D164" s="6"/>
      <c r="E164" s="6"/>
      <c r="F164" s="6"/>
      <c r="G164" s="6"/>
      <c r="H164" s="6"/>
    </row>
    <row r="165" customFormat="false" ht="15" hidden="false" customHeight="false" outlineLevel="0" collapsed="false">
      <c r="A165" s="4"/>
      <c r="B165" s="5"/>
      <c r="C165" s="6"/>
      <c r="D165" s="6"/>
      <c r="E165" s="6"/>
      <c r="F165" s="6"/>
      <c r="G165" s="6"/>
      <c r="H165" s="6"/>
    </row>
    <row r="166" customFormat="false" ht="15" hidden="false" customHeight="false" outlineLevel="0" collapsed="false">
      <c r="A166" s="4"/>
      <c r="B166" s="5"/>
      <c r="C166" s="6"/>
      <c r="D166" s="6"/>
      <c r="E166" s="6"/>
      <c r="F166" s="6"/>
      <c r="G166" s="6"/>
      <c r="H166" s="6"/>
    </row>
    <row r="167" customFormat="false" ht="15" hidden="false" customHeight="false" outlineLevel="0" collapsed="false">
      <c r="A167" s="4"/>
      <c r="B167" s="5"/>
      <c r="C167" s="6"/>
      <c r="D167" s="6"/>
      <c r="E167" s="6"/>
      <c r="F167" s="6"/>
      <c r="G167" s="6"/>
      <c r="H167" s="6"/>
    </row>
    <row r="168" customFormat="false" ht="15" hidden="false" customHeight="false" outlineLevel="0" collapsed="false">
      <c r="A168" s="4"/>
      <c r="B168" s="5"/>
      <c r="C168" s="6"/>
      <c r="D168" s="6"/>
      <c r="E168" s="6"/>
      <c r="F168" s="6"/>
      <c r="G168" s="6"/>
      <c r="H168" s="6"/>
    </row>
    <row r="169" customFormat="false" ht="15" hidden="false" customHeight="false" outlineLevel="0" collapsed="false">
      <c r="A169" s="4"/>
      <c r="B169" s="5"/>
      <c r="C169" s="6"/>
      <c r="D169" s="6"/>
      <c r="E169" s="6"/>
      <c r="F169" s="6"/>
      <c r="G169" s="6" t="s">
        <v>56</v>
      </c>
      <c r="H169" s="6"/>
    </row>
    <row r="170" customFormat="false" ht="15" hidden="false" customHeight="false" outlineLevel="0" collapsed="false">
      <c r="A170" s="4"/>
      <c r="B170" s="5"/>
      <c r="C170" s="6"/>
      <c r="D170" s="6"/>
      <c r="E170" s="6"/>
      <c r="F170" s="6"/>
      <c r="G170" s="6"/>
      <c r="H170" s="6"/>
    </row>
    <row r="171" customFormat="false" ht="15" hidden="false" customHeight="false" outlineLevel="0" collapsed="false">
      <c r="A171" s="4"/>
      <c r="B171" s="13"/>
      <c r="C171" s="13"/>
      <c r="D171" s="13"/>
      <c r="E171" s="13"/>
      <c r="F171" s="13"/>
      <c r="G171" s="13"/>
      <c r="H171" s="6"/>
    </row>
    <row r="172" customFormat="false" ht="15" hidden="false" customHeight="false" outlineLevel="0" collapsed="false">
      <c r="A172" s="4"/>
      <c r="B172" s="13"/>
      <c r="C172" s="13"/>
      <c r="D172" s="13"/>
      <c r="E172" s="13"/>
      <c r="F172" s="13"/>
      <c r="G172" s="13"/>
      <c r="H172" s="6"/>
    </row>
    <row r="173" customFormat="false" ht="15" hidden="false" customHeight="false" outlineLevel="0" collapsed="false">
      <c r="A173" s="4" t="s">
        <v>57</v>
      </c>
      <c r="B173" s="13" t="s">
        <v>58</v>
      </c>
      <c r="C173" s="13"/>
      <c r="D173" s="13"/>
      <c r="E173" s="13"/>
      <c r="F173" s="13"/>
      <c r="G173" s="13"/>
      <c r="H173" s="6"/>
    </row>
    <row r="174" customFormat="false" ht="15" hidden="false" customHeight="false" outlineLevel="0" collapsed="false">
      <c r="A174" s="4"/>
      <c r="B174" s="5"/>
      <c r="C174" s="6"/>
      <c r="D174" s="6"/>
      <c r="E174" s="6"/>
      <c r="F174" s="6"/>
      <c r="G174" s="6"/>
      <c r="H174" s="6"/>
    </row>
    <row r="175" customFormat="false" ht="15" hidden="false" customHeight="false" outlineLevel="0" collapsed="false">
      <c r="A175" s="4"/>
      <c r="B175" s="5"/>
      <c r="C175" s="14" t="s">
        <v>59</v>
      </c>
      <c r="D175" s="6"/>
      <c r="E175" s="6"/>
      <c r="F175" s="6"/>
      <c r="G175" s="14" t="s">
        <v>60</v>
      </c>
      <c r="H175" s="14" t="s">
        <v>61</v>
      </c>
      <c r="I175" s="15"/>
      <c r="J175" s="15"/>
    </row>
    <row r="176" customFormat="false" ht="15" hidden="false" customHeight="false" outlineLevel="0" collapsed="false">
      <c r="A176" s="4"/>
      <c r="B176" s="5"/>
      <c r="C176" s="6"/>
      <c r="D176" s="6"/>
      <c r="E176" s="6"/>
      <c r="F176" s="6"/>
      <c r="G176" s="16"/>
      <c r="H176" s="17"/>
      <c r="I176" s="18"/>
      <c r="J176" s="18"/>
    </row>
    <row r="177" customFormat="false" ht="15" hidden="false" customHeight="false" outlineLevel="0" collapsed="false">
      <c r="A177" s="4"/>
      <c r="B177" s="19" t="s">
        <v>2</v>
      </c>
      <c r="C177" s="19"/>
      <c r="D177" s="6"/>
      <c r="E177" s="6"/>
      <c r="F177" s="6"/>
      <c r="G177" s="16"/>
      <c r="H177" s="17"/>
      <c r="I177" s="18"/>
      <c r="J177" s="18"/>
    </row>
    <row r="178" customFormat="false" ht="15" hidden="false" customHeight="false" outlineLevel="0" collapsed="false">
      <c r="A178" s="4"/>
      <c r="B178" s="5"/>
      <c r="C178" s="6"/>
      <c r="D178" s="6"/>
      <c r="E178" s="6"/>
      <c r="F178" s="6"/>
      <c r="G178" s="16"/>
      <c r="H178" s="17"/>
      <c r="I178" s="18"/>
      <c r="J178" s="18"/>
    </row>
    <row r="179" customFormat="false" ht="15" hidden="false" customHeight="false" outlineLevel="0" collapsed="false">
      <c r="A179" s="4"/>
      <c r="B179" s="5"/>
      <c r="C179" s="6"/>
      <c r="D179" s="6"/>
      <c r="E179" s="6"/>
      <c r="F179" s="6"/>
      <c r="G179" s="16"/>
      <c r="H179" s="17"/>
      <c r="I179" s="18"/>
      <c r="J179" s="18"/>
    </row>
    <row r="180" customFormat="false" ht="15" hidden="false" customHeight="false" outlineLevel="0" collapsed="false">
      <c r="A180" s="4"/>
      <c r="B180" s="5"/>
      <c r="C180" s="6" t="s">
        <v>62</v>
      </c>
      <c r="D180" s="6"/>
      <c r="E180" s="6"/>
      <c r="F180" s="6"/>
      <c r="G180" s="16"/>
      <c r="H180" s="17" t="n">
        <f aca="false">SUM(G182:G183)</f>
        <v>150800</v>
      </c>
      <c r="I180" s="18"/>
      <c r="J180" s="18"/>
      <c r="M180" s="3" t="s">
        <v>3</v>
      </c>
    </row>
    <row r="181" customFormat="false" ht="15" hidden="false" customHeight="false" outlineLevel="0" collapsed="false">
      <c r="A181" s="4"/>
      <c r="B181" s="5"/>
      <c r="C181" s="6"/>
      <c r="D181" s="6"/>
      <c r="E181" s="6"/>
      <c r="F181" s="6"/>
      <c r="G181" s="16"/>
      <c r="H181" s="17"/>
      <c r="I181" s="18"/>
      <c r="J181" s="18"/>
    </row>
    <row r="182" customFormat="false" ht="15" hidden="false" customHeight="false" outlineLevel="0" collapsed="false">
      <c r="A182" s="4" t="n">
        <v>98</v>
      </c>
      <c r="B182" s="5"/>
      <c r="C182" s="6" t="s">
        <v>63</v>
      </c>
      <c r="D182" s="6"/>
      <c r="E182" s="16" t="n">
        <v>13</v>
      </c>
      <c r="F182" s="6" t="n">
        <v>5800</v>
      </c>
      <c r="G182" s="16" t="n">
        <f aca="false">F182*E182</f>
        <v>75400</v>
      </c>
      <c r="H182" s="17"/>
      <c r="I182" s="18"/>
      <c r="J182" s="18"/>
    </row>
    <row r="183" customFormat="false" ht="15" hidden="false" customHeight="false" outlineLevel="0" collapsed="false">
      <c r="A183" s="4" t="n">
        <v>98</v>
      </c>
      <c r="B183" s="5"/>
      <c r="C183" s="6" t="s">
        <v>64</v>
      </c>
      <c r="D183" s="4" t="s">
        <v>3</v>
      </c>
      <c r="E183" s="16" t="n">
        <v>13</v>
      </c>
      <c r="F183" s="6" t="n">
        <v>5800</v>
      </c>
      <c r="G183" s="16" t="n">
        <f aca="false">F183*E183</f>
        <v>75400</v>
      </c>
      <c r="H183" s="17"/>
      <c r="I183" s="18"/>
      <c r="J183" s="18"/>
    </row>
    <row r="184" customFormat="false" ht="15" hidden="false" customHeight="false" outlineLevel="0" collapsed="false">
      <c r="A184" s="4"/>
      <c r="B184" s="5"/>
      <c r="C184" s="6"/>
      <c r="D184" s="6"/>
      <c r="E184" s="6"/>
      <c r="F184" s="6"/>
      <c r="G184" s="16"/>
      <c r="H184" s="17"/>
      <c r="I184" s="18"/>
      <c r="J184" s="18"/>
    </row>
    <row r="185" customFormat="false" ht="15" hidden="false" customHeight="false" outlineLevel="0" collapsed="false">
      <c r="A185" s="4"/>
      <c r="B185" s="20" t="s">
        <v>65</v>
      </c>
      <c r="C185" s="21" t="s">
        <v>66</v>
      </c>
      <c r="D185" s="21"/>
      <c r="E185" s="21"/>
      <c r="F185" s="21"/>
      <c r="G185" s="16"/>
      <c r="H185" s="17"/>
      <c r="I185" s="18"/>
      <c r="J185" s="18"/>
    </row>
    <row r="186" customFormat="false" ht="15" hidden="false" customHeight="false" outlineLevel="0" collapsed="false">
      <c r="A186" s="4"/>
      <c r="B186" s="22"/>
      <c r="C186" s="21" t="s">
        <v>67</v>
      </c>
      <c r="D186" s="21"/>
      <c r="E186" s="21"/>
      <c r="F186" s="21"/>
      <c r="G186" s="16"/>
      <c r="H186" s="17"/>
      <c r="I186" s="18"/>
      <c r="J186" s="18"/>
    </row>
    <row r="187" customFormat="false" ht="15" hidden="false" customHeight="false" outlineLevel="0" collapsed="false">
      <c r="A187" s="4"/>
      <c r="B187" s="22"/>
      <c r="C187" s="21" t="s">
        <v>68</v>
      </c>
      <c r="D187" s="21"/>
      <c r="E187" s="21"/>
      <c r="F187" s="21"/>
      <c r="G187" s="16"/>
      <c r="H187" s="17"/>
      <c r="I187" s="18"/>
      <c r="J187" s="18"/>
    </row>
    <row r="188" customFormat="false" ht="15" hidden="false" customHeight="false" outlineLevel="0" collapsed="false">
      <c r="A188" s="4"/>
      <c r="B188" s="22"/>
      <c r="C188" s="21"/>
      <c r="D188" s="21"/>
      <c r="E188" s="21"/>
      <c r="F188" s="21"/>
      <c r="G188" s="16"/>
      <c r="H188" s="17"/>
      <c r="I188" s="18"/>
      <c r="J188" s="18"/>
    </row>
    <row r="189" customFormat="false" ht="15" hidden="false" customHeight="false" outlineLevel="0" collapsed="false">
      <c r="A189" s="4"/>
      <c r="B189" s="22"/>
      <c r="C189" s="23" t="s">
        <v>69</v>
      </c>
      <c r="D189" s="21"/>
      <c r="E189" s="24" t="s">
        <v>70</v>
      </c>
      <c r="F189" s="21"/>
      <c r="G189" s="16"/>
      <c r="H189" s="17" t="n">
        <f aca="false">'E 1'!C21</f>
        <v>72133.7</v>
      </c>
      <c r="I189" s="18"/>
      <c r="J189" s="25"/>
      <c r="L189" s="3" t="s">
        <v>3</v>
      </c>
    </row>
    <row r="190" customFormat="false" ht="15" hidden="false" customHeight="false" outlineLevel="0" collapsed="false">
      <c r="A190" s="4"/>
      <c r="B190" s="22"/>
      <c r="C190" s="23"/>
      <c r="D190" s="21"/>
      <c r="E190" s="21"/>
      <c r="F190" s="21"/>
      <c r="G190" s="16"/>
      <c r="H190" s="17"/>
      <c r="I190" s="18"/>
      <c r="J190" s="18"/>
    </row>
    <row r="191" customFormat="false" ht="15" hidden="false" customHeight="false" outlineLevel="0" collapsed="false">
      <c r="A191" s="4"/>
      <c r="B191" s="22"/>
      <c r="C191" s="23"/>
      <c r="D191" s="21"/>
      <c r="E191" s="21"/>
      <c r="F191" s="21"/>
      <c r="G191" s="16"/>
      <c r="H191" s="17"/>
      <c r="I191" s="18"/>
      <c r="J191" s="18"/>
    </row>
    <row r="192" customFormat="false" ht="15" hidden="false" customHeight="false" outlineLevel="0" collapsed="false">
      <c r="A192" s="4"/>
      <c r="B192" s="22"/>
      <c r="C192" s="23"/>
      <c r="D192" s="21"/>
      <c r="E192" s="21"/>
      <c r="F192" s="21"/>
      <c r="G192" s="16"/>
      <c r="H192" s="17"/>
      <c r="I192" s="18"/>
      <c r="J192" s="18"/>
    </row>
    <row r="193" customFormat="false" ht="15" hidden="false" customHeight="false" outlineLevel="0" collapsed="false">
      <c r="A193" s="4"/>
      <c r="B193" s="5"/>
      <c r="C193" s="6"/>
      <c r="D193" s="6"/>
      <c r="E193" s="6"/>
      <c r="F193" s="6"/>
      <c r="G193" s="16"/>
      <c r="H193" s="17"/>
      <c r="I193" s="18"/>
      <c r="J193" s="18"/>
    </row>
    <row r="194" customFormat="false" ht="15" hidden="false" customHeight="false" outlineLevel="0" collapsed="false">
      <c r="A194" s="4"/>
      <c r="B194" s="5"/>
      <c r="C194" s="6"/>
      <c r="D194" s="6"/>
      <c r="E194" s="6"/>
      <c r="F194" s="6"/>
      <c r="G194" s="16"/>
      <c r="H194" s="17"/>
      <c r="I194" s="18"/>
      <c r="J194" s="18"/>
    </row>
    <row r="195" customFormat="false" ht="15" hidden="false" customHeight="false" outlineLevel="0" collapsed="false">
      <c r="A195" s="4"/>
      <c r="B195" s="5"/>
      <c r="C195" s="6" t="s">
        <v>71</v>
      </c>
      <c r="D195" s="6"/>
      <c r="E195" s="6"/>
      <c r="F195" s="6"/>
      <c r="G195" s="16"/>
      <c r="H195" s="17" t="n">
        <f aca="false">SUM(G197:G200)</f>
        <v>3000</v>
      </c>
      <c r="I195" s="18"/>
      <c r="J195" s="18"/>
    </row>
    <row r="196" customFormat="false" ht="15" hidden="false" customHeight="false" outlineLevel="0" collapsed="false">
      <c r="A196" s="4"/>
      <c r="B196" s="5"/>
      <c r="C196" s="6"/>
      <c r="D196" s="6"/>
      <c r="E196" s="6"/>
      <c r="F196" s="6"/>
      <c r="G196" s="16"/>
      <c r="H196" s="17"/>
      <c r="I196" s="18"/>
      <c r="J196" s="18"/>
    </row>
    <row r="197" customFormat="false" ht="15" hidden="false" customHeight="false" outlineLevel="0" collapsed="false">
      <c r="A197" s="4" t="s">
        <v>72</v>
      </c>
      <c r="B197" s="5"/>
      <c r="C197" s="6" t="s">
        <v>73</v>
      </c>
      <c r="D197" s="6"/>
      <c r="E197" s="6"/>
      <c r="F197" s="6"/>
      <c r="G197" s="16" t="n">
        <v>2000</v>
      </c>
      <c r="H197" s="17"/>
      <c r="I197" s="18"/>
      <c r="J197" s="18"/>
    </row>
    <row r="198" customFormat="false" ht="15" hidden="false" customHeight="false" outlineLevel="0" collapsed="false">
      <c r="A198" s="4" t="s">
        <v>74</v>
      </c>
      <c r="B198" s="5"/>
      <c r="C198" s="6" t="s">
        <v>75</v>
      </c>
      <c r="D198" s="6"/>
      <c r="E198" s="6"/>
      <c r="F198" s="6"/>
      <c r="G198" s="16" t="n">
        <v>1000</v>
      </c>
      <c r="H198" s="17"/>
      <c r="I198" s="18"/>
      <c r="J198" s="18"/>
    </row>
    <row r="199" customFormat="false" ht="15" hidden="false" customHeight="false" outlineLevel="0" collapsed="false">
      <c r="A199" s="4"/>
      <c r="B199" s="5"/>
      <c r="C199" s="6"/>
      <c r="D199" s="6"/>
      <c r="E199" s="6"/>
      <c r="F199" s="6"/>
      <c r="G199" s="16"/>
      <c r="H199" s="17"/>
      <c r="I199" s="18"/>
      <c r="J199" s="18"/>
    </row>
    <row r="200" customFormat="false" ht="15" hidden="false" customHeight="false" outlineLevel="0" collapsed="false">
      <c r="A200" s="4"/>
      <c r="B200" s="5"/>
      <c r="C200" s="6"/>
      <c r="D200" s="6"/>
      <c r="E200" s="6"/>
      <c r="F200" s="6"/>
      <c r="G200" s="16"/>
      <c r="H200" s="17"/>
      <c r="I200" s="18"/>
      <c r="J200" s="18"/>
    </row>
    <row r="201" customFormat="false" ht="15" hidden="false" customHeight="false" outlineLevel="0" collapsed="false">
      <c r="A201" s="4"/>
      <c r="B201" s="5"/>
      <c r="C201" s="6"/>
      <c r="D201" s="6"/>
      <c r="E201" s="6"/>
      <c r="F201" s="6"/>
      <c r="G201" s="16"/>
      <c r="H201" s="17"/>
      <c r="I201" s="18"/>
      <c r="J201" s="18"/>
    </row>
    <row r="202" customFormat="false" ht="15" hidden="false" customHeight="false" outlineLevel="0" collapsed="false">
      <c r="A202" s="4"/>
      <c r="B202" s="5"/>
      <c r="C202" s="6"/>
      <c r="D202" s="6"/>
      <c r="E202" s="6"/>
      <c r="F202" s="6"/>
      <c r="G202" s="16"/>
      <c r="H202" s="17"/>
      <c r="I202" s="18"/>
      <c r="J202" s="18"/>
    </row>
    <row r="203" customFormat="false" ht="15" hidden="false" customHeight="false" outlineLevel="0" collapsed="false">
      <c r="A203" s="4"/>
      <c r="B203" s="5"/>
      <c r="C203" s="6"/>
      <c r="D203" s="6"/>
      <c r="E203" s="6"/>
      <c r="F203" s="6"/>
      <c r="G203" s="16"/>
      <c r="H203" s="17"/>
      <c r="I203" s="18"/>
      <c r="J203" s="18"/>
    </row>
    <row r="204" customFormat="false" ht="15" hidden="false" customHeight="false" outlineLevel="0" collapsed="false">
      <c r="A204" s="4"/>
      <c r="B204" s="5"/>
      <c r="C204" s="6"/>
      <c r="D204" s="6"/>
      <c r="E204" s="6"/>
      <c r="F204" s="6"/>
      <c r="G204" s="16"/>
      <c r="H204" s="17"/>
      <c r="I204" s="18"/>
      <c r="J204" s="18"/>
    </row>
    <row r="205" customFormat="false" ht="15" hidden="false" customHeight="false" outlineLevel="0" collapsed="false">
      <c r="A205" s="4"/>
      <c r="B205" s="20" t="s">
        <v>76</v>
      </c>
      <c r="C205" s="21" t="s">
        <v>77</v>
      </c>
      <c r="D205" s="21"/>
      <c r="E205" s="21"/>
      <c r="F205" s="6"/>
      <c r="G205" s="16"/>
      <c r="H205" s="17"/>
      <c r="I205" s="18"/>
      <c r="J205" s="18"/>
    </row>
    <row r="206" customFormat="false" ht="15" hidden="false" customHeight="false" outlineLevel="0" collapsed="false">
      <c r="A206" s="4"/>
      <c r="B206" s="22"/>
      <c r="C206" s="21" t="s">
        <v>78</v>
      </c>
      <c r="D206" s="21"/>
      <c r="E206" s="21"/>
      <c r="F206" s="6"/>
      <c r="G206" s="16"/>
      <c r="H206" s="17"/>
      <c r="I206" s="18"/>
      <c r="J206" s="18"/>
    </row>
    <row r="207" customFormat="false" ht="15" hidden="false" customHeight="false" outlineLevel="0" collapsed="false">
      <c r="A207" s="4"/>
      <c r="B207" s="22"/>
      <c r="C207" s="21" t="s">
        <v>79</v>
      </c>
      <c r="D207" s="21"/>
      <c r="E207" s="21"/>
      <c r="F207" s="6"/>
      <c r="G207" s="16"/>
      <c r="H207" s="17"/>
      <c r="I207" s="18"/>
      <c r="J207" s="18"/>
    </row>
    <row r="208" customFormat="false" ht="15" hidden="false" customHeight="false" outlineLevel="0" collapsed="false">
      <c r="A208" s="4"/>
      <c r="B208" s="22"/>
      <c r="C208" s="21" t="s">
        <v>80</v>
      </c>
      <c r="D208" s="21"/>
      <c r="E208" s="21"/>
      <c r="F208" s="6"/>
      <c r="G208" s="16"/>
      <c r="H208" s="17"/>
      <c r="I208" s="18"/>
      <c r="J208" s="18"/>
    </row>
    <row r="209" customFormat="false" ht="15" hidden="false" customHeight="false" outlineLevel="0" collapsed="false">
      <c r="A209" s="4"/>
      <c r="B209" s="22"/>
      <c r="C209" s="21" t="s">
        <v>81</v>
      </c>
      <c r="D209" s="21"/>
      <c r="E209" s="21"/>
      <c r="F209" s="6"/>
      <c r="G209" s="16"/>
      <c r="H209" s="17"/>
      <c r="I209" s="18"/>
      <c r="J209" s="18"/>
    </row>
    <row r="210" customFormat="false" ht="15" hidden="false" customHeight="false" outlineLevel="0" collapsed="false">
      <c r="A210" s="4"/>
      <c r="B210" s="5"/>
      <c r="C210" s="6"/>
      <c r="D210" s="6"/>
      <c r="E210" s="6"/>
      <c r="F210" s="6"/>
      <c r="G210" s="16"/>
      <c r="H210" s="17"/>
      <c r="I210" s="18"/>
      <c r="J210" s="18"/>
    </row>
    <row r="211" customFormat="false" ht="15" hidden="false" customHeight="false" outlineLevel="0" collapsed="false">
      <c r="A211" s="4"/>
      <c r="B211" s="5"/>
      <c r="C211" s="6"/>
      <c r="D211" s="6"/>
      <c r="E211" s="6"/>
      <c r="F211" s="6"/>
      <c r="G211" s="16"/>
      <c r="H211" s="17"/>
      <c r="I211" s="18"/>
      <c r="J211" s="18"/>
    </row>
    <row r="212" customFormat="false" ht="15" hidden="false" customHeight="false" outlineLevel="0" collapsed="false">
      <c r="A212" s="4"/>
      <c r="B212" s="5"/>
      <c r="C212" s="6"/>
      <c r="D212" s="6"/>
      <c r="E212" s="6"/>
      <c r="F212" s="6"/>
      <c r="G212" s="16"/>
      <c r="H212" s="17"/>
      <c r="I212" s="18"/>
      <c r="J212" s="18"/>
    </row>
    <row r="213" customFormat="false" ht="15" hidden="false" customHeight="false" outlineLevel="0" collapsed="false">
      <c r="A213" s="4"/>
      <c r="B213" s="5"/>
      <c r="C213" s="6"/>
      <c r="D213" s="6"/>
      <c r="E213" s="6"/>
      <c r="F213" s="6"/>
      <c r="G213" s="16"/>
      <c r="H213" s="17"/>
      <c r="I213" s="18"/>
      <c r="J213" s="18"/>
    </row>
    <row r="214" customFormat="false" ht="15" hidden="false" customHeight="false" outlineLevel="0" collapsed="false">
      <c r="A214" s="4"/>
      <c r="B214" s="5"/>
      <c r="C214" s="6"/>
      <c r="D214" s="6"/>
      <c r="E214" s="6"/>
      <c r="F214" s="6"/>
      <c r="G214" s="16"/>
      <c r="H214" s="17"/>
      <c r="I214" s="18"/>
      <c r="J214" s="18"/>
    </row>
    <row r="215" customFormat="false" ht="15" hidden="false" customHeight="false" outlineLevel="0" collapsed="false">
      <c r="A215" s="4"/>
      <c r="B215" s="5"/>
      <c r="C215" s="6" t="s">
        <v>82</v>
      </c>
      <c r="D215" s="6"/>
      <c r="E215" s="6"/>
      <c r="F215" s="6"/>
      <c r="G215" s="16"/>
      <c r="H215" s="17" t="n">
        <v>0</v>
      </c>
      <c r="I215" s="18"/>
      <c r="J215" s="18"/>
    </row>
    <row r="216" customFormat="false" ht="15" hidden="false" customHeight="false" outlineLevel="0" collapsed="false">
      <c r="A216" s="4"/>
      <c r="B216" s="5"/>
      <c r="C216" s="6"/>
      <c r="D216" s="6"/>
      <c r="E216" s="6"/>
      <c r="F216" s="6"/>
      <c r="G216" s="16"/>
      <c r="H216" s="17"/>
      <c r="I216" s="18"/>
      <c r="J216" s="18"/>
    </row>
    <row r="217" customFormat="false" ht="15" hidden="false" customHeight="false" outlineLevel="0" collapsed="false">
      <c r="A217" s="4"/>
      <c r="B217" s="5"/>
      <c r="C217" s="6" t="s">
        <v>82</v>
      </c>
      <c r="D217" s="6"/>
      <c r="E217" s="6"/>
      <c r="F217" s="6"/>
      <c r="G217" s="16" t="n">
        <v>0</v>
      </c>
      <c r="H217" s="17"/>
      <c r="I217" s="18"/>
      <c r="J217" s="18"/>
    </row>
    <row r="218" customFormat="false" ht="15" hidden="false" customHeight="false" outlineLevel="0" collapsed="false">
      <c r="A218" s="4" t="n">
        <v>14</v>
      </c>
      <c r="B218" s="5"/>
      <c r="C218" s="6" t="s">
        <v>83</v>
      </c>
      <c r="D218" s="6"/>
      <c r="E218" s="6"/>
      <c r="F218" s="6"/>
      <c r="G218" s="16" t="n">
        <v>0</v>
      </c>
      <c r="H218" s="17"/>
      <c r="I218" s="18"/>
      <c r="J218" s="18"/>
    </row>
    <row r="219" customFormat="false" ht="15" hidden="false" customHeight="false" outlineLevel="0" collapsed="false">
      <c r="A219" s="4"/>
      <c r="B219" s="5"/>
      <c r="C219" s="6"/>
      <c r="D219" s="6"/>
      <c r="E219" s="6"/>
      <c r="F219" s="6"/>
      <c r="G219" s="16"/>
      <c r="H219" s="17"/>
      <c r="I219" s="18"/>
      <c r="J219" s="18"/>
    </row>
    <row r="220" customFormat="false" ht="15" hidden="false" customHeight="false" outlineLevel="0" collapsed="false">
      <c r="A220" s="4"/>
      <c r="B220" s="5"/>
      <c r="C220" s="6"/>
      <c r="D220" s="6"/>
      <c r="E220" s="6"/>
      <c r="F220" s="6"/>
      <c r="G220" s="16"/>
      <c r="H220" s="17"/>
      <c r="I220" s="18"/>
      <c r="J220" s="18"/>
    </row>
    <row r="221" customFormat="false" ht="15" hidden="false" customHeight="false" outlineLevel="0" collapsed="false">
      <c r="A221" s="4"/>
      <c r="B221" s="5"/>
      <c r="C221" s="6"/>
      <c r="D221" s="6"/>
      <c r="E221" s="6"/>
      <c r="F221" s="6"/>
      <c r="G221" s="16"/>
      <c r="H221" s="17"/>
      <c r="I221" s="18"/>
      <c r="J221" s="18"/>
    </row>
    <row r="222" customFormat="false" ht="15" hidden="false" customHeight="false" outlineLevel="0" collapsed="false">
      <c r="A222" s="4"/>
      <c r="B222" s="5"/>
      <c r="C222" s="6"/>
      <c r="D222" s="6"/>
      <c r="E222" s="6"/>
      <c r="F222" s="6"/>
      <c r="G222" s="16"/>
      <c r="H222" s="17"/>
      <c r="I222" s="18"/>
      <c r="J222" s="18"/>
    </row>
    <row r="223" customFormat="false" ht="15" hidden="false" customHeight="false" outlineLevel="0" collapsed="false">
      <c r="A223" s="4"/>
      <c r="B223" s="5"/>
      <c r="C223" s="26" t="s">
        <v>84</v>
      </c>
      <c r="D223" s="6"/>
      <c r="E223" s="6"/>
      <c r="F223" s="6"/>
      <c r="G223" s="16"/>
      <c r="H223" s="27" t="n">
        <f aca="false">SUM(H180:H222)</f>
        <v>225933.7</v>
      </c>
      <c r="I223" s="28"/>
      <c r="J223" s="28"/>
    </row>
    <row r="224" customFormat="false" ht="15" hidden="false" customHeight="false" outlineLevel="0" collapsed="false">
      <c r="A224" s="4"/>
      <c r="B224" s="5"/>
      <c r="C224" s="6"/>
      <c r="D224" s="6"/>
      <c r="E224" s="6"/>
      <c r="F224" s="6"/>
      <c r="G224" s="16"/>
      <c r="H224" s="17"/>
      <c r="I224" s="18"/>
      <c r="J224" s="18"/>
    </row>
    <row r="225" customFormat="false" ht="15" hidden="false" customHeight="false" outlineLevel="0" collapsed="false">
      <c r="A225" s="4"/>
      <c r="B225" s="5"/>
      <c r="C225" s="6"/>
      <c r="D225" s="6"/>
      <c r="E225" s="6"/>
      <c r="F225" s="6"/>
      <c r="G225" s="16" t="s">
        <v>85</v>
      </c>
      <c r="H225" s="17"/>
      <c r="I225" s="18"/>
      <c r="J225" s="18"/>
    </row>
    <row r="226" customFormat="false" ht="15" hidden="false" customHeight="false" outlineLevel="0" collapsed="false">
      <c r="A226" s="4"/>
      <c r="B226" s="5"/>
      <c r="C226" s="6"/>
      <c r="D226" s="6"/>
      <c r="E226" s="6"/>
      <c r="F226" s="6"/>
      <c r="G226" s="6"/>
      <c r="H226" s="6"/>
    </row>
    <row r="227" customFormat="false" ht="15" hidden="false" customHeight="false" outlineLevel="0" collapsed="false">
      <c r="A227" s="4"/>
      <c r="B227" s="13"/>
      <c r="C227" s="13"/>
      <c r="D227" s="13"/>
      <c r="E227" s="13"/>
      <c r="F227" s="13"/>
      <c r="G227" s="13"/>
      <c r="H227" s="6"/>
    </row>
    <row r="228" customFormat="false" ht="15" hidden="false" customHeight="false" outlineLevel="0" collapsed="false">
      <c r="A228" s="4"/>
      <c r="B228" s="13"/>
      <c r="C228" s="13"/>
      <c r="D228" s="13"/>
      <c r="E228" s="13"/>
      <c r="F228" s="13"/>
      <c r="G228" s="13"/>
      <c r="H228" s="6"/>
    </row>
    <row r="229" customFormat="false" ht="15" hidden="false" customHeight="false" outlineLevel="0" collapsed="false">
      <c r="A229" s="4"/>
      <c r="B229" s="13" t="s">
        <v>58</v>
      </c>
      <c r="C229" s="13"/>
      <c r="D229" s="13"/>
      <c r="E229" s="13"/>
      <c r="F229" s="13"/>
      <c r="G229" s="13"/>
      <c r="H229" s="6"/>
    </row>
    <row r="230" customFormat="false" ht="15" hidden="false" customHeight="false" outlineLevel="0" collapsed="false">
      <c r="A230" s="4"/>
      <c r="B230" s="5"/>
      <c r="C230" s="6"/>
      <c r="D230" s="6"/>
      <c r="E230" s="6"/>
      <c r="F230" s="6"/>
      <c r="G230" s="6"/>
      <c r="H230" s="6"/>
    </row>
    <row r="231" customFormat="false" ht="15" hidden="false" customHeight="false" outlineLevel="0" collapsed="false">
      <c r="A231" s="4"/>
      <c r="B231" s="5"/>
      <c r="C231" s="14" t="s">
        <v>59</v>
      </c>
      <c r="D231" s="6"/>
      <c r="E231" s="6"/>
      <c r="F231" s="6"/>
      <c r="G231" s="14" t="s">
        <v>60</v>
      </c>
      <c r="H231" s="14" t="s">
        <v>61</v>
      </c>
      <c r="I231" s="15"/>
      <c r="J231" s="15"/>
    </row>
    <row r="232" customFormat="false" ht="15" hidden="false" customHeight="false" outlineLevel="0" collapsed="false">
      <c r="A232" s="4"/>
      <c r="B232" s="5"/>
      <c r="C232" s="6"/>
      <c r="D232" s="6"/>
      <c r="E232" s="6"/>
      <c r="F232" s="6"/>
      <c r="G232" s="16"/>
      <c r="H232" s="17"/>
      <c r="I232" s="18"/>
      <c r="J232" s="18"/>
    </row>
    <row r="233" customFormat="false" ht="15" hidden="false" customHeight="false" outlineLevel="0" collapsed="false">
      <c r="A233" s="4"/>
      <c r="B233" s="19" t="s">
        <v>4</v>
      </c>
      <c r="C233" s="19"/>
      <c r="D233" s="6"/>
      <c r="E233" s="6"/>
      <c r="F233" s="6"/>
      <c r="G233" s="16"/>
      <c r="H233" s="17"/>
      <c r="I233" s="18"/>
      <c r="J233" s="18"/>
    </row>
    <row r="234" customFormat="false" ht="15" hidden="false" customHeight="false" outlineLevel="0" collapsed="false">
      <c r="A234" s="4"/>
      <c r="B234" s="5"/>
      <c r="C234" s="6"/>
      <c r="D234" s="6"/>
      <c r="E234" s="6"/>
      <c r="F234" s="6"/>
      <c r="G234" s="16"/>
      <c r="H234" s="17"/>
      <c r="I234" s="18"/>
      <c r="J234" s="18"/>
    </row>
    <row r="235" customFormat="false" ht="15" hidden="false" customHeight="false" outlineLevel="0" collapsed="false">
      <c r="A235" s="4"/>
      <c r="B235" s="5"/>
      <c r="C235" s="6"/>
      <c r="D235" s="6"/>
      <c r="E235" s="6"/>
      <c r="F235" s="6"/>
      <c r="G235" s="16"/>
      <c r="H235" s="17"/>
      <c r="I235" s="18"/>
      <c r="J235" s="18"/>
    </row>
    <row r="236" customFormat="false" ht="15" hidden="false" customHeight="false" outlineLevel="0" collapsed="false">
      <c r="A236" s="4"/>
      <c r="B236" s="5"/>
      <c r="C236" s="10" t="s">
        <v>86</v>
      </c>
      <c r="D236" s="6"/>
      <c r="E236" s="6"/>
      <c r="F236" s="6"/>
      <c r="G236" s="16"/>
      <c r="H236" s="17" t="n">
        <f aca="false">SUM(G238:G239)</f>
        <v>47500</v>
      </c>
      <c r="I236" s="18"/>
      <c r="J236" s="18"/>
    </row>
    <row r="237" customFormat="false" ht="15" hidden="false" customHeight="false" outlineLevel="0" collapsed="false">
      <c r="A237" s="4"/>
      <c r="B237" s="5"/>
      <c r="C237" s="6"/>
      <c r="D237" s="6"/>
      <c r="E237" s="6"/>
      <c r="F237" s="6"/>
      <c r="G237" s="16"/>
      <c r="H237" s="17"/>
      <c r="I237" s="18"/>
      <c r="J237" s="18"/>
    </row>
    <row r="238" customFormat="false" ht="15" hidden="false" customHeight="false" outlineLevel="0" collapsed="false">
      <c r="A238" s="4" t="n">
        <v>14</v>
      </c>
      <c r="B238" s="5"/>
      <c r="C238" s="6" t="s">
        <v>87</v>
      </c>
      <c r="D238" s="6"/>
      <c r="E238" s="6"/>
      <c r="F238" s="6"/>
      <c r="G238" s="16" t="n">
        <v>45500</v>
      </c>
      <c r="H238" s="17"/>
      <c r="I238" s="18"/>
      <c r="J238" s="18"/>
    </row>
    <row r="239" customFormat="false" ht="15" hidden="false" customHeight="false" outlineLevel="0" collapsed="false">
      <c r="A239" s="4" t="n">
        <v>14</v>
      </c>
      <c r="B239" s="5"/>
      <c r="C239" s="6" t="s">
        <v>88</v>
      </c>
      <c r="D239" s="6"/>
      <c r="E239" s="6"/>
      <c r="F239" s="6"/>
      <c r="G239" s="16" t="n">
        <v>2000</v>
      </c>
      <c r="H239" s="17"/>
      <c r="I239" s="18"/>
      <c r="J239" s="18"/>
    </row>
    <row r="240" customFormat="false" ht="15" hidden="false" customHeight="false" outlineLevel="0" collapsed="false">
      <c r="A240" s="4"/>
      <c r="B240" s="5"/>
      <c r="C240" s="6"/>
      <c r="D240" s="6"/>
      <c r="E240" s="6"/>
      <c r="F240" s="6"/>
      <c r="G240" s="16"/>
      <c r="H240" s="17"/>
      <c r="I240" s="18"/>
      <c r="J240" s="18"/>
    </row>
    <row r="241" customFormat="false" ht="15" hidden="false" customHeight="false" outlineLevel="0" collapsed="false">
      <c r="A241" s="4"/>
      <c r="B241" s="20" t="s">
        <v>65</v>
      </c>
      <c r="C241" s="21" t="s">
        <v>89</v>
      </c>
      <c r="D241" s="21"/>
      <c r="E241" s="21"/>
      <c r="F241" s="6"/>
      <c r="G241" s="16"/>
      <c r="H241" s="17"/>
      <c r="I241" s="18"/>
      <c r="J241" s="18"/>
    </row>
    <row r="242" customFormat="false" ht="15" hidden="false" customHeight="false" outlineLevel="0" collapsed="false">
      <c r="A242" s="4"/>
      <c r="B242" s="22"/>
      <c r="C242" s="21"/>
      <c r="D242" s="21"/>
      <c r="E242" s="21"/>
      <c r="F242" s="6"/>
      <c r="G242" s="16"/>
      <c r="H242" s="17"/>
      <c r="I242" s="18"/>
      <c r="J242" s="18"/>
    </row>
    <row r="243" customFormat="false" ht="15" hidden="false" customHeight="false" outlineLevel="0" collapsed="false">
      <c r="A243" s="4"/>
      <c r="B243" s="5"/>
      <c r="C243" s="6"/>
      <c r="D243" s="6"/>
      <c r="E243" s="6"/>
      <c r="F243" s="6"/>
      <c r="G243" s="16"/>
      <c r="H243" s="17"/>
      <c r="I243" s="18"/>
      <c r="J243" s="18"/>
    </row>
    <row r="244" customFormat="false" ht="15" hidden="false" customHeight="false" outlineLevel="0" collapsed="false">
      <c r="A244" s="4"/>
      <c r="B244" s="5"/>
      <c r="C244" s="6"/>
      <c r="D244" s="6"/>
      <c r="E244" s="6"/>
      <c r="F244" s="6"/>
      <c r="G244" s="16"/>
      <c r="H244" s="17"/>
      <c r="I244" s="18"/>
      <c r="J244" s="18"/>
    </row>
    <row r="245" customFormat="false" ht="15" hidden="false" customHeight="false" outlineLevel="0" collapsed="false">
      <c r="A245" s="4"/>
      <c r="B245" s="5"/>
      <c r="C245" s="10" t="s">
        <v>90</v>
      </c>
      <c r="D245" s="6"/>
      <c r="E245" s="6"/>
      <c r="F245" s="6"/>
      <c r="G245" s="16"/>
      <c r="H245" s="17" t="n">
        <f aca="false">SUM(H248:H271)</f>
        <v>162458.32</v>
      </c>
      <c r="I245" s="18"/>
      <c r="J245" s="18"/>
    </row>
    <row r="246" customFormat="false" ht="15" hidden="false" customHeight="false" outlineLevel="0" collapsed="false">
      <c r="A246" s="4"/>
      <c r="B246" s="5"/>
      <c r="C246" s="6"/>
      <c r="D246" s="6"/>
      <c r="E246" s="6"/>
      <c r="F246" s="6"/>
      <c r="G246" s="16"/>
      <c r="H246" s="17"/>
      <c r="I246" s="18"/>
      <c r="J246" s="18"/>
    </row>
    <row r="247" customFormat="false" ht="15" hidden="false" customHeight="false" outlineLevel="0" collapsed="false">
      <c r="A247" s="4"/>
      <c r="B247" s="5"/>
      <c r="C247" s="6"/>
      <c r="D247" s="6"/>
      <c r="E247" s="6"/>
      <c r="F247" s="6"/>
      <c r="G247" s="16"/>
      <c r="H247" s="17"/>
      <c r="I247" s="18"/>
      <c r="J247" s="18"/>
    </row>
    <row r="248" customFormat="false" ht="15" hidden="false" customHeight="false" outlineLevel="0" collapsed="false">
      <c r="A248" s="4"/>
      <c r="B248" s="5"/>
      <c r="C248" s="6"/>
      <c r="D248" s="6"/>
      <c r="E248" s="6"/>
      <c r="F248" s="6"/>
      <c r="G248" s="16"/>
      <c r="H248" s="17"/>
      <c r="I248" s="18"/>
      <c r="J248" s="18"/>
    </row>
    <row r="249" customFormat="false" ht="15" hidden="false" customHeight="false" outlineLevel="0" collapsed="false">
      <c r="A249" s="4" t="n">
        <v>11</v>
      </c>
      <c r="B249" s="5"/>
      <c r="C249" s="6" t="s">
        <v>91</v>
      </c>
      <c r="D249" s="6"/>
      <c r="E249" s="29" t="s">
        <v>92</v>
      </c>
      <c r="F249" s="6"/>
      <c r="G249" s="16" t="n">
        <f aca="false">'A 1'!C32</f>
        <v>13537</v>
      </c>
      <c r="H249" s="17" t="n">
        <f aca="false">SUM(G249:G251)</f>
        <v>30848</v>
      </c>
      <c r="I249" s="18"/>
      <c r="J249" s="18"/>
    </row>
    <row r="250" customFormat="false" ht="15" hidden="false" customHeight="false" outlineLevel="0" collapsed="false">
      <c r="A250" s="4" t="n">
        <v>12</v>
      </c>
      <c r="B250" s="5"/>
      <c r="C250" s="6" t="s">
        <v>91</v>
      </c>
      <c r="D250" s="6"/>
      <c r="E250" s="29" t="s">
        <v>93</v>
      </c>
      <c r="F250" s="6"/>
      <c r="G250" s="16" t="n">
        <f aca="false">'A 2'!C32</f>
        <v>12770</v>
      </c>
      <c r="H250" s="17"/>
      <c r="I250" s="18"/>
      <c r="J250" s="18"/>
    </row>
    <row r="251" customFormat="false" ht="15" hidden="false" customHeight="false" outlineLevel="0" collapsed="false">
      <c r="A251" s="4" t="n">
        <v>13</v>
      </c>
      <c r="B251" s="5"/>
      <c r="C251" s="6" t="s">
        <v>91</v>
      </c>
      <c r="D251" s="6"/>
      <c r="E251" s="29" t="s">
        <v>94</v>
      </c>
      <c r="F251" s="6"/>
      <c r="G251" s="16" t="n">
        <f aca="false">'A 3'!C32</f>
        <v>4541</v>
      </c>
      <c r="H251" s="17"/>
      <c r="I251" s="18"/>
      <c r="J251" s="18"/>
    </row>
    <row r="252" customFormat="false" ht="15" hidden="false" customHeight="false" outlineLevel="0" collapsed="false">
      <c r="A252" s="4"/>
      <c r="B252" s="5"/>
      <c r="C252" s="6"/>
      <c r="D252" s="6"/>
      <c r="E252" s="6"/>
      <c r="F252" s="6"/>
      <c r="G252" s="16"/>
      <c r="H252" s="17"/>
      <c r="I252" s="18"/>
      <c r="J252" s="18"/>
    </row>
    <row r="253" customFormat="false" ht="15" hidden="false" customHeight="false" outlineLevel="0" collapsed="false">
      <c r="A253" s="4" t="n">
        <v>15</v>
      </c>
      <c r="B253" s="5"/>
      <c r="C253" s="6" t="s">
        <v>95</v>
      </c>
      <c r="D253" s="6"/>
      <c r="E253" s="30" t="s">
        <v>96</v>
      </c>
      <c r="F253" s="6"/>
      <c r="G253" s="16" t="n">
        <f aca="false">'A 4'!N54*2</f>
        <v>24272</v>
      </c>
      <c r="H253" s="17" t="n">
        <f aca="false">SUM(G253:G255)</f>
        <v>69690.32</v>
      </c>
      <c r="I253" s="18"/>
      <c r="J253" s="18"/>
    </row>
    <row r="254" customFormat="false" ht="15" hidden="false" customHeight="false" outlineLevel="0" collapsed="false">
      <c r="A254" s="4" t="n">
        <v>16</v>
      </c>
      <c r="B254" s="5"/>
      <c r="C254" s="6" t="s">
        <v>95</v>
      </c>
      <c r="D254" s="6"/>
      <c r="E254" s="30" t="s">
        <v>97</v>
      </c>
      <c r="F254" s="6"/>
      <c r="G254" s="16" t="n">
        <f aca="false">'A 5'!N34*2</f>
        <v>24998.08</v>
      </c>
      <c r="H254" s="17"/>
      <c r="I254" s="18"/>
      <c r="J254" s="18"/>
    </row>
    <row r="255" customFormat="false" ht="15" hidden="false" customHeight="false" outlineLevel="0" collapsed="false">
      <c r="A255" s="4" t="n">
        <v>17</v>
      </c>
      <c r="B255" s="5"/>
      <c r="C255" s="6" t="s">
        <v>95</v>
      </c>
      <c r="D255" s="6"/>
      <c r="E255" s="30" t="s">
        <v>98</v>
      </c>
      <c r="F255" s="6"/>
      <c r="G255" s="16" t="n">
        <f aca="false">'A 6'!N23*2</f>
        <v>20420.24</v>
      </c>
      <c r="H255" s="17"/>
      <c r="I255" s="18"/>
      <c r="J255" s="18"/>
    </row>
    <row r="256" customFormat="false" ht="15" hidden="false" customHeight="false" outlineLevel="0" collapsed="false">
      <c r="A256" s="4"/>
      <c r="B256" s="5"/>
      <c r="C256" s="6"/>
      <c r="D256" s="6"/>
      <c r="E256" s="6"/>
      <c r="F256" s="6"/>
      <c r="G256" s="16"/>
      <c r="H256" s="17"/>
      <c r="I256" s="18"/>
      <c r="J256" s="18"/>
    </row>
    <row r="257" customFormat="false" ht="15" hidden="false" customHeight="false" outlineLevel="0" collapsed="false">
      <c r="A257" s="4" t="n">
        <v>14</v>
      </c>
      <c r="B257" s="5"/>
      <c r="C257" s="6" t="s">
        <v>99</v>
      </c>
      <c r="D257" s="6"/>
      <c r="E257" s="31" t="s">
        <v>100</v>
      </c>
      <c r="F257" s="6"/>
      <c r="G257" s="16" t="n">
        <f aca="false">'A 7'!D34</f>
        <v>26360</v>
      </c>
      <c r="H257" s="17" t="n">
        <f aca="false">SUM(G257)</f>
        <v>26360</v>
      </c>
      <c r="I257" s="32"/>
      <c r="J257" s="18"/>
    </row>
    <row r="258" customFormat="false" ht="15" hidden="false" customHeight="false" outlineLevel="0" collapsed="false">
      <c r="A258" s="4"/>
      <c r="B258" s="5"/>
      <c r="C258" s="6"/>
      <c r="D258" s="6"/>
      <c r="E258" s="6"/>
      <c r="F258" s="6"/>
      <c r="G258" s="16"/>
      <c r="H258" s="17"/>
      <c r="I258" s="18"/>
      <c r="J258" s="18"/>
    </row>
    <row r="259" customFormat="false" ht="15" hidden="false" customHeight="false" outlineLevel="0" collapsed="false">
      <c r="A259" s="4"/>
      <c r="B259" s="5"/>
      <c r="C259" s="6"/>
      <c r="D259" s="6"/>
      <c r="E259" s="6"/>
      <c r="F259" s="6"/>
      <c r="G259" s="16"/>
      <c r="H259" s="17"/>
      <c r="I259" s="18"/>
      <c r="J259" s="18"/>
    </row>
    <row r="260" customFormat="false" ht="15" hidden="false" customHeight="false" outlineLevel="0" collapsed="false">
      <c r="A260" s="4"/>
      <c r="B260" s="5"/>
      <c r="C260" s="33" t="s">
        <v>101</v>
      </c>
      <c r="D260" s="33"/>
      <c r="E260" s="33"/>
      <c r="F260" s="6"/>
      <c r="G260" s="16"/>
      <c r="H260" s="17"/>
      <c r="I260" s="18"/>
      <c r="J260" s="18"/>
    </row>
    <row r="261" customFormat="false" ht="15" hidden="false" customHeight="false" outlineLevel="0" collapsed="false">
      <c r="A261" s="4"/>
      <c r="B261" s="5"/>
      <c r="C261" s="6"/>
      <c r="D261" s="6"/>
      <c r="E261" s="6"/>
      <c r="F261" s="6"/>
      <c r="G261" s="16"/>
      <c r="H261" s="17"/>
      <c r="I261" s="18"/>
      <c r="J261" s="18"/>
    </row>
    <row r="262" customFormat="false" ht="15" hidden="false" customHeight="false" outlineLevel="0" collapsed="false">
      <c r="A262" s="4" t="n">
        <v>11</v>
      </c>
      <c r="B262" s="5"/>
      <c r="C262" s="6" t="s">
        <v>102</v>
      </c>
      <c r="D262" s="6"/>
      <c r="E262" s="34" t="s">
        <v>103</v>
      </c>
      <c r="F262" s="6"/>
      <c r="G262" s="16" t="n">
        <f aca="false">'A 8'!C32</f>
        <v>10000</v>
      </c>
      <c r="H262" s="17" t="n">
        <f aca="false">SUM(G262:G269)</f>
        <v>26560</v>
      </c>
      <c r="I262" s="18"/>
      <c r="J262" s="18"/>
    </row>
    <row r="263" customFormat="false" ht="15" hidden="false" customHeight="false" outlineLevel="0" collapsed="false">
      <c r="A263" s="4" t="n">
        <v>12</v>
      </c>
      <c r="B263" s="5"/>
      <c r="C263" s="6" t="s">
        <v>102</v>
      </c>
      <c r="D263" s="6"/>
      <c r="E263" s="34" t="s">
        <v>104</v>
      </c>
      <c r="F263" s="6"/>
      <c r="G263" s="16" t="n">
        <f aca="false">'A 9'!C32</f>
        <v>2080</v>
      </c>
      <c r="H263" s="17"/>
      <c r="I263" s="18"/>
      <c r="J263" s="18"/>
    </row>
    <row r="264" customFormat="false" ht="15" hidden="false" customHeight="false" outlineLevel="0" collapsed="false">
      <c r="A264" s="4" t="n">
        <v>13</v>
      </c>
      <c r="B264" s="5"/>
      <c r="C264" s="6" t="s">
        <v>102</v>
      </c>
      <c r="D264" s="6"/>
      <c r="E264" s="34" t="s">
        <v>105</v>
      </c>
      <c r="F264" s="6"/>
      <c r="G264" s="16" t="n">
        <f aca="false">'A 10'!C32</f>
        <v>5480</v>
      </c>
      <c r="H264" s="17"/>
      <c r="I264" s="18"/>
      <c r="J264" s="18"/>
    </row>
    <row r="265" customFormat="false" ht="15" hidden="false" customHeight="false" outlineLevel="0" collapsed="false">
      <c r="A265" s="4"/>
      <c r="B265" s="5"/>
      <c r="C265" s="6"/>
      <c r="D265" s="6"/>
      <c r="E265" s="6"/>
      <c r="F265" s="6"/>
      <c r="G265" s="16"/>
      <c r="H265" s="17"/>
      <c r="I265" s="18"/>
      <c r="J265" s="18"/>
    </row>
    <row r="266" customFormat="false" ht="15" hidden="false" customHeight="false" outlineLevel="0" collapsed="false">
      <c r="A266" s="4" t="n">
        <v>11</v>
      </c>
      <c r="B266" s="5"/>
      <c r="C266" s="6" t="s">
        <v>106</v>
      </c>
      <c r="D266" s="6"/>
      <c r="E266" s="35" t="s">
        <v>107</v>
      </c>
      <c r="F266" s="6"/>
      <c r="G266" s="16" t="n">
        <f aca="false">'A 11'!C22</f>
        <v>5000</v>
      </c>
      <c r="H266" s="17" t="n">
        <f aca="false">SUM(G266:G268)</f>
        <v>9000</v>
      </c>
      <c r="I266" s="18"/>
      <c r="J266" s="18"/>
    </row>
    <row r="267" customFormat="false" ht="15" hidden="false" customHeight="false" outlineLevel="0" collapsed="false">
      <c r="A267" s="4" t="n">
        <v>12</v>
      </c>
      <c r="B267" s="5"/>
      <c r="C267" s="6" t="s">
        <v>106</v>
      </c>
      <c r="D267" s="6"/>
      <c r="E267" s="35" t="s">
        <v>108</v>
      </c>
      <c r="F267" s="6"/>
      <c r="G267" s="16" t="n">
        <f aca="false">'A 12'!C22</f>
        <v>3000</v>
      </c>
      <c r="H267" s="17"/>
      <c r="I267" s="18"/>
      <c r="J267" s="18"/>
    </row>
    <row r="268" customFormat="false" ht="15" hidden="false" customHeight="false" outlineLevel="0" collapsed="false">
      <c r="A268" s="4" t="n">
        <v>13</v>
      </c>
      <c r="B268" s="5"/>
      <c r="C268" s="6" t="s">
        <v>106</v>
      </c>
      <c r="D268" s="6"/>
      <c r="E268" s="35" t="s">
        <v>109</v>
      </c>
      <c r="F268" s="6"/>
      <c r="G268" s="16" t="n">
        <f aca="false">'A 13'!C22</f>
        <v>1000</v>
      </c>
      <c r="H268" s="17"/>
      <c r="I268" s="18"/>
      <c r="J268" s="18"/>
    </row>
    <row r="269" customFormat="false" ht="15.75" hidden="false" customHeight="false" outlineLevel="0" collapsed="false">
      <c r="A269" s="4"/>
      <c r="B269" s="5"/>
      <c r="C269" s="6"/>
      <c r="D269" s="6"/>
      <c r="E269" s="6"/>
      <c r="F269" s="6"/>
      <c r="G269" s="16"/>
      <c r="H269" s="17"/>
      <c r="I269" s="18"/>
      <c r="J269" s="18"/>
    </row>
    <row r="270" customFormat="false" ht="15.75" hidden="false" customHeight="false" outlineLevel="0" collapsed="false">
      <c r="A270" s="4"/>
      <c r="B270" s="5"/>
      <c r="C270" s="6" t="s">
        <v>5</v>
      </c>
      <c r="D270" s="6"/>
      <c r="E270" s="6"/>
      <c r="F270" s="6"/>
      <c r="G270" s="36" t="n">
        <f aca="false">H276-H272</f>
        <v>15975.38</v>
      </c>
      <c r="H270" s="17"/>
      <c r="I270" s="18"/>
      <c r="J270" s="18"/>
    </row>
    <row r="271" customFormat="false" ht="15" hidden="false" customHeight="false" outlineLevel="0" collapsed="false">
      <c r="A271" s="4"/>
      <c r="B271" s="5"/>
      <c r="C271" s="6"/>
      <c r="D271" s="6"/>
      <c r="E271" s="6"/>
      <c r="F271" s="6"/>
      <c r="G271" s="16"/>
      <c r="H271" s="17" t="s">
        <v>3</v>
      </c>
      <c r="I271" s="18"/>
      <c r="J271" s="18"/>
    </row>
    <row r="272" customFormat="false" ht="15" hidden="false" customHeight="false" outlineLevel="0" collapsed="false">
      <c r="A272" s="4"/>
      <c r="B272" s="5"/>
      <c r="C272" s="26" t="s">
        <v>110</v>
      </c>
      <c r="D272" s="6"/>
      <c r="E272" s="6"/>
      <c r="F272" s="6"/>
      <c r="G272" s="16"/>
      <c r="H272" s="17" t="n">
        <f aca="false">H236+H245</f>
        <v>209958.32</v>
      </c>
      <c r="I272" s="18"/>
      <c r="J272" s="18"/>
    </row>
    <row r="273" customFormat="false" ht="15" hidden="false" customHeight="false" outlineLevel="0" collapsed="false">
      <c r="A273" s="4"/>
      <c r="B273" s="5"/>
      <c r="C273" s="6"/>
      <c r="D273" s="6"/>
      <c r="E273" s="6"/>
      <c r="F273" s="6"/>
      <c r="G273" s="16"/>
      <c r="H273" s="17"/>
      <c r="I273" s="18"/>
      <c r="J273" s="18"/>
    </row>
    <row r="274" customFormat="false" ht="15" hidden="false" customHeight="false" outlineLevel="0" collapsed="false">
      <c r="A274" s="4"/>
      <c r="B274" s="5"/>
      <c r="C274" s="26"/>
      <c r="D274" s="6"/>
      <c r="E274" s="6"/>
      <c r="F274" s="6"/>
      <c r="G274" s="16"/>
      <c r="H274" s="17"/>
      <c r="I274" s="18"/>
      <c r="J274" s="18"/>
    </row>
    <row r="275" customFormat="false" ht="15" hidden="false" customHeight="false" outlineLevel="0" collapsed="false">
      <c r="A275" s="4"/>
      <c r="B275" s="5"/>
      <c r="C275" s="6"/>
      <c r="D275" s="6"/>
      <c r="E275" s="6"/>
      <c r="F275" s="14" t="s">
        <v>2</v>
      </c>
      <c r="G275" s="37"/>
      <c r="H275" s="27" t="n">
        <f aca="false">H223</f>
        <v>225933.7</v>
      </c>
      <c r="I275" s="28"/>
      <c r="J275" s="28"/>
    </row>
    <row r="276" customFormat="false" ht="15" hidden="false" customHeight="false" outlineLevel="0" collapsed="false">
      <c r="A276" s="4"/>
      <c r="B276" s="5"/>
      <c r="C276" s="6"/>
      <c r="D276" s="6"/>
      <c r="E276" s="6"/>
      <c r="F276" s="14" t="s">
        <v>4</v>
      </c>
      <c r="G276" s="37"/>
      <c r="H276" s="27" t="n">
        <f aca="false">H275</f>
        <v>225933.7</v>
      </c>
      <c r="I276" s="28"/>
      <c r="J276" s="28"/>
    </row>
    <row r="277" customFormat="false" ht="15" hidden="false" customHeight="false" outlineLevel="0" collapsed="false">
      <c r="A277" s="4"/>
      <c r="B277" s="5"/>
      <c r="C277" s="6"/>
      <c r="D277" s="6"/>
      <c r="E277" s="6"/>
      <c r="F277" s="6"/>
      <c r="G277" s="16"/>
      <c r="H277" s="17"/>
      <c r="I277" s="18"/>
      <c r="J277" s="18"/>
    </row>
    <row r="278" customFormat="false" ht="15" hidden="false" customHeight="false" outlineLevel="0" collapsed="false">
      <c r="A278" s="4"/>
      <c r="B278" s="5"/>
      <c r="C278" s="6"/>
      <c r="D278" s="6"/>
      <c r="E278" s="6"/>
      <c r="F278" s="6"/>
      <c r="G278" s="16"/>
      <c r="H278" s="17" t="n">
        <f aca="false">H275-H276</f>
        <v>0</v>
      </c>
      <c r="I278" s="18"/>
      <c r="J278" s="18"/>
    </row>
    <row r="279" customFormat="false" ht="15" hidden="false" customHeight="false" outlineLevel="0" collapsed="false">
      <c r="A279" s="4"/>
      <c r="B279" s="5"/>
      <c r="C279" s="6"/>
      <c r="D279" s="6"/>
      <c r="E279" s="6"/>
      <c r="F279" s="6"/>
      <c r="G279" s="16"/>
      <c r="H279" s="17"/>
      <c r="I279" s="18"/>
      <c r="J279" s="18"/>
    </row>
    <row r="280" customFormat="false" ht="15" hidden="false" customHeight="false" outlineLevel="0" collapsed="false">
      <c r="A280" s="4"/>
      <c r="B280" s="5"/>
      <c r="C280" s="6"/>
      <c r="D280" s="6"/>
      <c r="E280" s="6"/>
      <c r="F280" s="6"/>
      <c r="G280" s="16"/>
      <c r="H280" s="17"/>
      <c r="I280" s="18"/>
      <c r="J280" s="18"/>
    </row>
    <row r="281" s="3" customFormat="true" ht="15" hidden="false" customHeight="false" outlineLevel="0" collapsed="false">
      <c r="I281" s="18"/>
      <c r="J281" s="18"/>
    </row>
    <row r="282" s="3" customFormat="true" ht="15" hidden="false" customHeight="false" outlineLevel="0" collapsed="false">
      <c r="I282" s="18"/>
      <c r="J282" s="18"/>
    </row>
    <row r="283" s="3" customFormat="true" ht="15" hidden="false" customHeight="false" outlineLevel="0" collapsed="false">
      <c r="B283" s="38"/>
      <c r="I283" s="18"/>
      <c r="J283" s="18"/>
    </row>
    <row r="284" s="3" customFormat="true" ht="15" hidden="false" customHeight="false" outlineLevel="0" collapsed="false">
      <c r="I284" s="18"/>
      <c r="J284" s="18"/>
    </row>
    <row r="285" s="3" customFormat="true" ht="15" hidden="false" customHeight="false" outlineLevel="0" collapsed="false">
      <c r="B285" s="39"/>
      <c r="C285" s="39"/>
      <c r="D285" s="39"/>
      <c r="E285" s="39"/>
      <c r="F285" s="39"/>
      <c r="G285" s="39"/>
      <c r="I285" s="18"/>
      <c r="J285" s="18"/>
    </row>
    <row r="286" s="3" customFormat="true" ht="15" hidden="false" customHeight="false" outlineLevel="0" collapsed="false">
      <c r="B286" s="39"/>
      <c r="C286" s="39"/>
      <c r="D286" s="39"/>
      <c r="E286" s="39"/>
      <c r="F286" s="39"/>
      <c r="G286" s="39"/>
      <c r="I286" s="18"/>
      <c r="J286" s="18"/>
    </row>
    <row r="287" s="3" customFormat="true" ht="15" hidden="false" customHeight="false" outlineLevel="0" collapsed="false">
      <c r="B287" s="39"/>
      <c r="C287" s="39"/>
      <c r="D287" s="39"/>
      <c r="E287" s="39"/>
      <c r="F287" s="39"/>
      <c r="G287" s="39"/>
      <c r="I287" s="18"/>
      <c r="J287" s="18"/>
    </row>
    <row r="288" s="3" customFormat="true" ht="15" hidden="false" customHeight="false" outlineLevel="0" collapsed="false">
      <c r="B288" s="39"/>
      <c r="C288" s="39"/>
      <c r="D288" s="39"/>
      <c r="E288" s="39"/>
      <c r="F288" s="39"/>
      <c r="G288" s="39"/>
      <c r="I288" s="18"/>
      <c r="J288" s="18"/>
    </row>
    <row r="289" s="3" customFormat="true" ht="15" hidden="false" customHeight="false" outlineLevel="0" collapsed="false">
      <c r="B289" s="39"/>
      <c r="C289" s="39"/>
      <c r="D289" s="39"/>
      <c r="E289" s="39"/>
      <c r="F289" s="39"/>
      <c r="G289" s="39"/>
      <c r="I289" s="18"/>
      <c r="J289" s="18"/>
    </row>
    <row r="290" s="3" customFormat="true" ht="15" hidden="false" customHeight="false" outlineLevel="0" collapsed="false">
      <c r="B290" s="40"/>
      <c r="C290" s="40"/>
      <c r="D290" s="40"/>
      <c r="E290" s="40"/>
      <c r="F290" s="40"/>
      <c r="G290" s="40"/>
      <c r="I290" s="18"/>
      <c r="J290" s="18"/>
    </row>
    <row r="291" s="3" customFormat="true" ht="15" hidden="false" customHeight="false" outlineLevel="0" collapsed="false">
      <c r="B291" s="39"/>
      <c r="C291" s="39"/>
      <c r="D291" s="39"/>
      <c r="E291" s="39"/>
      <c r="F291" s="39"/>
      <c r="G291" s="39"/>
      <c r="I291" s="18"/>
      <c r="J291" s="18"/>
    </row>
    <row r="292" s="3" customFormat="true" ht="15" hidden="false" customHeight="false" outlineLevel="0" collapsed="false">
      <c r="B292" s="40"/>
      <c r="C292" s="40"/>
      <c r="D292" s="40"/>
      <c r="E292" s="40"/>
      <c r="F292" s="40"/>
      <c r="G292" s="40"/>
      <c r="I292" s="18"/>
      <c r="J292" s="18"/>
    </row>
    <row r="293" s="3" customFormat="true" ht="15" hidden="false" customHeight="false" outlineLevel="0" collapsed="false">
      <c r="B293" s="39"/>
      <c r="C293" s="39"/>
      <c r="D293" s="39"/>
      <c r="E293" s="39"/>
      <c r="F293" s="39"/>
      <c r="G293" s="39"/>
      <c r="I293" s="18"/>
      <c r="J293" s="18"/>
    </row>
    <row r="294" s="3" customFormat="true" ht="15" hidden="false" customHeight="false" outlineLevel="0" collapsed="false">
      <c r="B294" s="40"/>
      <c r="C294" s="40"/>
      <c r="D294" s="40"/>
      <c r="E294" s="40"/>
      <c r="F294" s="40"/>
      <c r="G294" s="40"/>
      <c r="I294" s="18"/>
      <c r="J294" s="18"/>
    </row>
    <row r="295" s="3" customFormat="true" ht="15" hidden="false" customHeight="false" outlineLevel="0" collapsed="false">
      <c r="B295" s="39"/>
      <c r="C295" s="39"/>
      <c r="D295" s="39"/>
      <c r="E295" s="39"/>
      <c r="F295" s="39"/>
      <c r="G295" s="39"/>
      <c r="I295" s="18"/>
      <c r="J295" s="18"/>
    </row>
    <row r="296" s="3" customFormat="true" ht="15" hidden="false" customHeight="false" outlineLevel="0" collapsed="false">
      <c r="B296" s="39"/>
      <c r="C296" s="39"/>
      <c r="D296" s="39"/>
      <c r="E296" s="39"/>
      <c r="F296" s="39"/>
      <c r="G296" s="39"/>
      <c r="I296" s="18"/>
      <c r="J296" s="18"/>
    </row>
    <row r="297" s="3" customFormat="true" ht="15" hidden="false" customHeight="false" outlineLevel="0" collapsed="false">
      <c r="B297" s="39"/>
      <c r="C297" s="39"/>
      <c r="D297" s="39"/>
      <c r="E297" s="39"/>
      <c r="F297" s="39"/>
      <c r="G297" s="39"/>
      <c r="I297" s="18"/>
      <c r="J297" s="18"/>
    </row>
    <row r="298" s="3" customFormat="true" ht="15" hidden="false" customHeight="false" outlineLevel="0" collapsed="false">
      <c r="B298" s="39"/>
      <c r="C298" s="39"/>
      <c r="D298" s="39"/>
      <c r="E298" s="39"/>
      <c r="F298" s="39"/>
      <c r="G298" s="39"/>
      <c r="I298" s="18"/>
      <c r="J298" s="18"/>
    </row>
    <row r="299" s="3" customFormat="true" ht="15" hidden="false" customHeight="false" outlineLevel="0" collapsed="false">
      <c r="B299" s="39"/>
      <c r="C299" s="39"/>
      <c r="D299" s="39"/>
      <c r="E299" s="39"/>
      <c r="F299" s="39"/>
      <c r="G299" s="39"/>
      <c r="I299" s="18"/>
      <c r="J299" s="18"/>
    </row>
    <row r="300" s="3" customFormat="true" ht="15" hidden="false" customHeight="false" outlineLevel="0" collapsed="false">
      <c r="B300" s="39"/>
      <c r="C300" s="39"/>
      <c r="D300" s="39"/>
      <c r="E300" s="39"/>
      <c r="F300" s="39"/>
      <c r="G300" s="39"/>
      <c r="I300" s="18"/>
      <c r="J300" s="18"/>
    </row>
    <row r="301" s="3" customFormat="true" ht="15" hidden="false" customHeight="false" outlineLevel="0" collapsed="false">
      <c r="B301" s="39"/>
      <c r="C301" s="39"/>
      <c r="D301" s="39"/>
      <c r="E301" s="39"/>
      <c r="F301" s="39"/>
      <c r="G301" s="39"/>
      <c r="I301" s="18"/>
      <c r="J301" s="18"/>
    </row>
    <row r="302" s="3" customFormat="true" ht="15" hidden="false" customHeight="false" outlineLevel="0" collapsed="false">
      <c r="B302" s="39"/>
      <c r="C302" s="39"/>
      <c r="D302" s="39"/>
      <c r="E302" s="39"/>
      <c r="F302" s="39"/>
      <c r="G302" s="39"/>
      <c r="I302" s="18"/>
      <c r="J302" s="18"/>
    </row>
    <row r="303" s="3" customFormat="true" ht="15" hidden="false" customHeight="false" outlineLevel="0" collapsed="false">
      <c r="B303" s="39"/>
      <c r="C303" s="39"/>
      <c r="D303" s="39"/>
      <c r="E303" s="39"/>
      <c r="F303" s="39"/>
      <c r="G303" s="39"/>
      <c r="I303" s="18"/>
      <c r="J303" s="18"/>
    </row>
    <row r="304" s="3" customFormat="true" ht="15" hidden="false" customHeight="false" outlineLevel="0" collapsed="false">
      <c r="B304" s="39"/>
      <c r="C304" s="39"/>
      <c r="D304" s="39"/>
      <c r="E304" s="39"/>
      <c r="F304" s="39"/>
      <c r="G304" s="39"/>
      <c r="I304" s="18"/>
      <c r="J304" s="18"/>
    </row>
    <row r="305" s="3" customFormat="true" ht="15" hidden="false" customHeight="false" outlineLevel="0" collapsed="false">
      <c r="B305" s="39"/>
      <c r="C305" s="39"/>
      <c r="D305" s="39"/>
      <c r="E305" s="39"/>
      <c r="F305" s="39"/>
      <c r="G305" s="39"/>
      <c r="I305" s="18"/>
      <c r="J305" s="18"/>
    </row>
    <row r="306" s="3" customFormat="true" ht="15" hidden="false" customHeight="false" outlineLevel="0" collapsed="false">
      <c r="B306" s="39"/>
      <c r="C306" s="39"/>
      <c r="D306" s="39"/>
      <c r="E306" s="39"/>
      <c r="F306" s="39"/>
      <c r="G306" s="39"/>
      <c r="I306" s="18"/>
      <c r="J306" s="18"/>
    </row>
    <row r="307" s="3" customFormat="true" ht="15" hidden="false" customHeight="false" outlineLevel="0" collapsed="false">
      <c r="B307" s="39"/>
      <c r="C307" s="39"/>
      <c r="D307" s="39"/>
      <c r="E307" s="39"/>
      <c r="F307" s="39"/>
      <c r="G307" s="39"/>
      <c r="I307" s="18"/>
      <c r="J307" s="18"/>
    </row>
    <row r="308" s="3" customFormat="true" ht="15" hidden="false" customHeight="false" outlineLevel="0" collapsed="false">
      <c r="B308" s="39"/>
      <c r="C308" s="39"/>
      <c r="D308" s="39"/>
      <c r="E308" s="39"/>
      <c r="F308" s="39"/>
      <c r="G308" s="39"/>
      <c r="I308" s="18"/>
      <c r="J308" s="18"/>
    </row>
    <row r="309" s="3" customFormat="true" ht="15" hidden="false" customHeight="false" outlineLevel="0" collapsed="false">
      <c r="B309" s="39"/>
      <c r="C309" s="39"/>
      <c r="D309" s="39"/>
      <c r="E309" s="39"/>
      <c r="F309" s="39"/>
      <c r="G309" s="39"/>
      <c r="I309" s="18"/>
      <c r="J309" s="18"/>
    </row>
    <row r="310" s="3" customFormat="true" ht="15" hidden="false" customHeight="false" outlineLevel="0" collapsed="false">
      <c r="I310" s="18"/>
      <c r="J310" s="18"/>
    </row>
    <row r="311" s="3" customFormat="true" ht="15" hidden="false" customHeight="false" outlineLevel="0" collapsed="false">
      <c r="I311" s="18"/>
      <c r="J311" s="18"/>
    </row>
    <row r="312" s="3" customFormat="true" ht="15" hidden="false" customHeight="false" outlineLevel="0" collapsed="false">
      <c r="I312" s="18"/>
      <c r="J312" s="18"/>
    </row>
    <row r="313" s="3" customFormat="true" ht="15" hidden="false" customHeight="false" outlineLevel="0" collapsed="false">
      <c r="I313" s="18"/>
      <c r="J313" s="18"/>
    </row>
    <row r="314" s="3" customFormat="true" ht="15" hidden="false" customHeight="false" outlineLevel="0" collapsed="false">
      <c r="I314" s="18"/>
      <c r="J314" s="18"/>
    </row>
    <row r="315" s="3" customFormat="true" ht="15" hidden="false" customHeight="false" outlineLevel="0" collapsed="false">
      <c r="I315" s="18"/>
      <c r="J315" s="18"/>
    </row>
    <row r="316" s="3" customFormat="true" ht="15" hidden="false" customHeight="false" outlineLevel="0" collapsed="false">
      <c r="I316" s="18"/>
      <c r="J316" s="18"/>
    </row>
    <row r="317" s="3" customFormat="true" ht="15" hidden="false" customHeight="false" outlineLevel="0" collapsed="false">
      <c r="I317" s="18"/>
      <c r="J317" s="18"/>
    </row>
    <row r="318" s="3" customFormat="true" ht="15" hidden="false" customHeight="false" outlineLevel="0" collapsed="false">
      <c r="I318" s="18"/>
      <c r="J318" s="18"/>
    </row>
    <row r="319" s="3" customFormat="true" ht="15" hidden="false" customHeight="false" outlineLevel="0" collapsed="false">
      <c r="I319" s="18"/>
      <c r="J319" s="18"/>
    </row>
    <row r="320" s="3" customFormat="true" ht="15" hidden="false" customHeight="false" outlineLevel="0" collapsed="false">
      <c r="I320" s="18"/>
      <c r="J320" s="18"/>
    </row>
    <row r="321" s="3" customFormat="true" ht="15" hidden="false" customHeight="false" outlineLevel="0" collapsed="false">
      <c r="I321" s="18"/>
      <c r="J321" s="18"/>
    </row>
    <row r="322" s="3" customFormat="true" ht="15" hidden="false" customHeight="false" outlineLevel="0" collapsed="false">
      <c r="I322" s="18"/>
      <c r="J322" s="18"/>
    </row>
    <row r="323" s="3" customFormat="true" ht="15" hidden="false" customHeight="false" outlineLevel="0" collapsed="false">
      <c r="I323" s="18"/>
      <c r="J323" s="18"/>
    </row>
    <row r="324" s="3" customFormat="true" ht="15" hidden="false" customHeight="false" outlineLevel="0" collapsed="false">
      <c r="I324" s="18"/>
      <c r="J324" s="18"/>
    </row>
    <row r="325" s="3" customFormat="true" ht="15" hidden="false" customHeight="false" outlineLevel="0" collapsed="false">
      <c r="I325" s="18"/>
      <c r="J325" s="18"/>
    </row>
    <row r="326" s="3" customFormat="true" ht="15" hidden="false" customHeight="false" outlineLevel="0" collapsed="false">
      <c r="I326" s="18"/>
      <c r="J326" s="18"/>
    </row>
    <row r="327" s="3" customFormat="true" ht="15" hidden="false" customHeight="false" outlineLevel="0" collapsed="false">
      <c r="I327" s="18"/>
      <c r="J327" s="18"/>
    </row>
    <row r="328" s="3" customFormat="true" ht="15" hidden="false" customHeight="false" outlineLevel="0" collapsed="false">
      <c r="I328" s="18"/>
      <c r="J328" s="18"/>
    </row>
    <row r="329" s="3" customFormat="true" ht="15" hidden="false" customHeight="false" outlineLevel="0" collapsed="false">
      <c r="I329" s="18"/>
      <c r="J329" s="18"/>
    </row>
    <row r="330" s="3" customFormat="true" ht="15" hidden="false" customHeight="false" outlineLevel="0" collapsed="false">
      <c r="I330" s="18"/>
      <c r="J330" s="18"/>
    </row>
    <row r="331" s="3" customFormat="true" ht="15" hidden="false" customHeight="false" outlineLevel="0" collapsed="false">
      <c r="I331" s="18"/>
      <c r="J331" s="18"/>
    </row>
    <row r="332" s="3" customFormat="true" ht="15" hidden="false" customHeight="false" outlineLevel="0" collapsed="false">
      <c r="I332" s="18"/>
      <c r="J332" s="18"/>
    </row>
    <row r="333" s="3" customFormat="true" ht="15" hidden="false" customHeight="false" outlineLevel="0" collapsed="false">
      <c r="I333" s="18"/>
      <c r="J333" s="18"/>
    </row>
    <row r="334" s="3" customFormat="true" ht="15" hidden="false" customHeight="false" outlineLevel="0" collapsed="false">
      <c r="I334" s="18"/>
      <c r="J334" s="18"/>
    </row>
    <row r="335" s="3" customFormat="true" ht="15" hidden="false" customHeight="false" outlineLevel="0" collapsed="false">
      <c r="I335" s="28"/>
      <c r="J335" s="28"/>
    </row>
    <row r="336" s="3" customFormat="true" ht="15" hidden="false" customHeight="false" outlineLevel="0" collapsed="false">
      <c r="I336" s="18"/>
      <c r="J336" s="18"/>
    </row>
    <row r="337" s="3" customFormat="true" ht="14.45" hidden="false" customHeight="true" outlineLevel="0" collapsed="false">
      <c r="D337" s="41"/>
      <c r="E337" s="41"/>
      <c r="F337" s="41"/>
      <c r="G337" s="42"/>
      <c r="H337" s="18"/>
      <c r="I337" s="18"/>
      <c r="J337" s="18"/>
    </row>
    <row r="338" s="3" customFormat="true" ht="14.45" hidden="false" customHeight="true" outlineLevel="0" collapsed="false">
      <c r="A338" s="38"/>
      <c r="D338" s="41"/>
      <c r="E338" s="41"/>
      <c r="F338" s="41"/>
      <c r="G338" s="42"/>
      <c r="H338" s="18"/>
      <c r="I338" s="18"/>
      <c r="J338" s="18"/>
    </row>
    <row r="339" s="3" customFormat="true" ht="15" hidden="false" customHeight="false" outlineLevel="0" collapsed="false">
      <c r="F339" s="43"/>
      <c r="G339" s="42"/>
      <c r="H339" s="18"/>
      <c r="I339" s="18"/>
      <c r="J339" s="18"/>
    </row>
    <row r="340" s="3" customFormat="true" ht="15" hidden="false" customHeight="false" outlineLevel="0" collapsed="false">
      <c r="C340" s="44"/>
      <c r="F340" s="43"/>
      <c r="G340" s="42"/>
      <c r="H340" s="18"/>
      <c r="I340" s="18"/>
      <c r="J340" s="18"/>
    </row>
    <row r="341" s="3" customFormat="true" ht="15" hidden="false" customHeight="false" outlineLevel="0" collapsed="false">
      <c r="F341" s="43"/>
      <c r="G341" s="42"/>
      <c r="H341" s="18"/>
      <c r="I341" s="18"/>
      <c r="J341" s="18"/>
    </row>
    <row r="342" s="3" customFormat="true" ht="15" hidden="false" customHeight="false" outlineLevel="0" collapsed="false">
      <c r="F342" s="43"/>
      <c r="G342" s="42"/>
      <c r="H342" s="18"/>
      <c r="I342" s="18"/>
      <c r="J342" s="18"/>
    </row>
    <row r="343" s="3" customFormat="true" ht="15" hidden="false" customHeight="false" outlineLevel="0" collapsed="false">
      <c r="F343" s="43"/>
    </row>
    <row r="344" s="3" customFormat="true" ht="15" hidden="false" customHeight="false" outlineLevel="0" collapsed="false">
      <c r="F344" s="43"/>
    </row>
    <row r="345" s="3" customFormat="true" ht="15" hidden="false" customHeight="false" outlineLevel="0" collapsed="false">
      <c r="F345" s="43"/>
    </row>
    <row r="346" s="3" customFormat="true" ht="15" hidden="false" customHeight="false" outlineLevel="0" collapsed="false">
      <c r="F346" s="43"/>
    </row>
    <row r="347" s="3" customFormat="true" ht="15" hidden="false" customHeight="false" outlineLevel="0" collapsed="false">
      <c r="F347" s="43"/>
    </row>
    <row r="348" s="3" customFormat="true" ht="15" hidden="false" customHeight="false" outlineLevel="0" collapsed="false">
      <c r="F348" s="43"/>
    </row>
    <row r="349" s="3" customFormat="true" ht="15" hidden="false" customHeight="false" outlineLevel="0" collapsed="false">
      <c r="C349" s="44"/>
      <c r="F349" s="43"/>
    </row>
    <row r="350" s="3" customFormat="true" ht="15" hidden="false" customHeight="false" outlineLevel="0" collapsed="false">
      <c r="A350" s="45"/>
      <c r="F350" s="43"/>
    </row>
    <row r="351" s="3" customFormat="true" ht="15" hidden="false" customHeight="false" outlineLevel="0" collapsed="false">
      <c r="F351" s="43"/>
    </row>
    <row r="352" s="3" customFormat="true" ht="15" hidden="false" customHeight="false" outlineLevel="0" collapsed="false">
      <c r="F352" s="43"/>
    </row>
    <row r="353" s="3" customFormat="true" ht="15" hidden="false" customHeight="false" outlineLevel="0" collapsed="false">
      <c r="F353" s="43"/>
    </row>
    <row r="354" s="3" customFormat="true" ht="15" hidden="false" customHeight="false" outlineLevel="0" collapsed="false">
      <c r="F354" s="43"/>
    </row>
    <row r="355" s="3" customFormat="true" ht="15" hidden="false" customHeight="false" outlineLevel="0" collapsed="false">
      <c r="F355" s="43"/>
    </row>
    <row r="356" s="3" customFormat="true" ht="15" hidden="false" customHeight="false" outlineLevel="0" collapsed="false">
      <c r="C356" s="44"/>
      <c r="F356" s="43"/>
    </row>
    <row r="357" s="3" customFormat="true" ht="15" hidden="false" customHeight="false" outlineLevel="0" collapsed="false">
      <c r="F357" s="43"/>
    </row>
    <row r="358" s="3" customFormat="true" ht="15" hidden="false" customHeight="false" outlineLevel="0" collapsed="false">
      <c r="F358" s="43"/>
    </row>
    <row r="359" s="3" customFormat="true" ht="15" hidden="false" customHeight="false" outlineLevel="0" collapsed="false">
      <c r="F359" s="43"/>
    </row>
    <row r="360" s="3" customFormat="true" ht="15" hidden="false" customHeight="false" outlineLevel="0" collapsed="false">
      <c r="F360" s="43"/>
    </row>
    <row r="361" s="3" customFormat="true" ht="15" hidden="false" customHeight="false" outlineLevel="0" collapsed="false">
      <c r="F361" s="43"/>
    </row>
    <row r="362" s="3" customFormat="true" ht="15" hidden="false" customHeight="false" outlineLevel="0" collapsed="false">
      <c r="C362" s="44"/>
      <c r="F362" s="43"/>
    </row>
    <row r="363" s="3" customFormat="true" ht="15" hidden="false" customHeight="false" outlineLevel="0" collapsed="false">
      <c r="F363" s="43"/>
    </row>
    <row r="364" s="3" customFormat="true" ht="15" hidden="false" customHeight="false" outlineLevel="0" collapsed="false">
      <c r="F364" s="43"/>
    </row>
    <row r="365" s="3" customFormat="true" ht="15" hidden="false" customHeight="false" outlineLevel="0" collapsed="false">
      <c r="F365" s="43"/>
    </row>
    <row r="366" s="3" customFormat="true" ht="15" hidden="false" customHeight="false" outlineLevel="0" collapsed="false">
      <c r="F366" s="43"/>
    </row>
    <row r="367" s="3" customFormat="true" ht="15" hidden="false" customHeight="false" outlineLevel="0" collapsed="false">
      <c r="F367" s="43"/>
    </row>
    <row r="368" s="3" customFormat="true" ht="15" hidden="false" customHeight="false" outlineLevel="0" collapsed="false">
      <c r="F368" s="43"/>
    </row>
    <row r="369" s="3" customFormat="true" ht="15" hidden="false" customHeight="false" outlineLevel="0" collapsed="false">
      <c r="F369" s="43"/>
    </row>
    <row r="370" s="3" customFormat="true" ht="15" hidden="false" customHeight="false" outlineLevel="0" collapsed="false">
      <c r="F370" s="43"/>
    </row>
    <row r="371" s="3" customFormat="true" ht="15" hidden="false" customHeight="false" outlineLevel="0" collapsed="false">
      <c r="F371" s="43"/>
    </row>
    <row r="372" s="3" customFormat="true" ht="15" hidden="false" customHeight="false" outlineLevel="0" collapsed="false">
      <c r="F372" s="43"/>
    </row>
    <row r="373" s="3" customFormat="true" ht="15" hidden="false" customHeight="false" outlineLevel="0" collapsed="false">
      <c r="F373" s="43"/>
    </row>
    <row r="374" s="3" customFormat="true" ht="15" hidden="false" customHeight="false" outlineLevel="0" collapsed="false">
      <c r="F374" s="43"/>
    </row>
    <row r="375" s="3" customFormat="true" ht="15" hidden="false" customHeight="false" outlineLevel="0" collapsed="false">
      <c r="F375" s="43"/>
    </row>
    <row r="376" s="3" customFormat="true" ht="15" hidden="false" customHeight="false" outlineLevel="0" collapsed="false">
      <c r="F376" s="43"/>
    </row>
    <row r="377" s="3" customFormat="true" ht="15" hidden="false" customHeight="false" outlineLevel="0" collapsed="false">
      <c r="F377" s="43"/>
    </row>
    <row r="378" s="3" customFormat="true" ht="15" hidden="false" customHeight="false" outlineLevel="0" collapsed="false">
      <c r="F378" s="43"/>
    </row>
    <row r="379" s="3" customFormat="true" ht="15" hidden="false" customHeight="false" outlineLevel="0" collapsed="false">
      <c r="F379" s="43"/>
    </row>
    <row r="380" s="3" customFormat="true" ht="15" hidden="false" customHeight="false" outlineLevel="0" collapsed="false">
      <c r="F380" s="43"/>
    </row>
    <row r="381" s="3" customFormat="true" ht="15" hidden="false" customHeight="false" outlineLevel="0" collapsed="false">
      <c r="F381" s="43"/>
    </row>
    <row r="382" s="3" customFormat="true" ht="15" hidden="false" customHeight="false" outlineLevel="0" collapsed="false">
      <c r="F382" s="43"/>
    </row>
    <row r="383" s="3" customFormat="true" ht="15" hidden="false" customHeight="false" outlineLevel="0" collapsed="false">
      <c r="F383" s="43"/>
    </row>
    <row r="384" s="3" customFormat="true" ht="15" hidden="false" customHeight="false" outlineLevel="0" collapsed="false">
      <c r="F384" s="43"/>
    </row>
    <row r="385" s="3" customFormat="true" ht="15" hidden="false" customHeight="false" outlineLevel="0" collapsed="false">
      <c r="F385" s="43"/>
    </row>
    <row r="386" customFormat="false" ht="15" hidden="false" customHeight="false" outlineLevel="0" collapsed="false">
      <c r="A386" s="46"/>
      <c r="B386" s="46"/>
      <c r="C386" s="46"/>
      <c r="D386" s="46"/>
      <c r="E386" s="46"/>
      <c r="F386" s="46"/>
    </row>
    <row r="387" customFormat="false" ht="15" hidden="false" customHeight="false" outlineLevel="0" collapsed="false">
      <c r="A387" s="46"/>
      <c r="B387" s="46"/>
      <c r="C387" s="46"/>
      <c r="D387" s="46"/>
      <c r="E387" s="46"/>
      <c r="F387" s="46"/>
    </row>
    <row r="388" customFormat="false" ht="15" hidden="false" customHeight="false" outlineLevel="0" collapsed="false">
      <c r="A388" s="46"/>
      <c r="B388" s="46"/>
      <c r="C388" s="46"/>
      <c r="D388" s="46"/>
      <c r="E388" s="46"/>
      <c r="F388" s="46"/>
    </row>
    <row r="389" customFormat="false" ht="15" hidden="false" customHeight="false" outlineLevel="0" collapsed="false">
      <c r="A389" s="46"/>
      <c r="B389" s="46"/>
      <c r="C389" s="46"/>
      <c r="D389" s="46"/>
      <c r="E389" s="46"/>
      <c r="F389" s="46"/>
    </row>
    <row r="390" customFormat="false" ht="15" hidden="false" customHeight="false" outlineLevel="0" collapsed="false">
      <c r="A390" s="47"/>
      <c r="B390" s="47"/>
      <c r="C390" s="47"/>
      <c r="D390" s="47"/>
      <c r="E390" s="47"/>
      <c r="F390" s="47"/>
    </row>
    <row r="391" customFormat="false" ht="15" hidden="false" customHeight="false" outlineLevel="0" collapsed="false">
      <c r="A391" s="47"/>
      <c r="B391" s="47"/>
      <c r="C391" s="47"/>
      <c r="D391" s="47"/>
      <c r="E391" s="47"/>
      <c r="F391" s="47"/>
    </row>
    <row r="392" s="3" customFormat="true" ht="15" hidden="false" customHeight="false" outlineLevel="0" collapsed="false">
      <c r="F392" s="43"/>
    </row>
  </sheetData>
  <mergeCells count="44">
    <mergeCell ref="B86:G86"/>
    <mergeCell ref="B87:G87"/>
    <mergeCell ref="B88:G88"/>
    <mergeCell ref="B89:G89"/>
    <mergeCell ref="B171:G171"/>
    <mergeCell ref="B172:G172"/>
    <mergeCell ref="B173:G173"/>
    <mergeCell ref="B177:C177"/>
    <mergeCell ref="B227:G227"/>
    <mergeCell ref="B228:G228"/>
    <mergeCell ref="B229:G229"/>
    <mergeCell ref="B233:C233"/>
    <mergeCell ref="C260:E260"/>
    <mergeCell ref="B285:G285"/>
    <mergeCell ref="B286:G286"/>
    <mergeCell ref="B287:G287"/>
    <mergeCell ref="B288:G288"/>
    <mergeCell ref="B289:G289"/>
    <mergeCell ref="B290:G290"/>
    <mergeCell ref="B291:G291"/>
    <mergeCell ref="B292:G292"/>
    <mergeCell ref="B293:G293"/>
    <mergeCell ref="B294:G294"/>
    <mergeCell ref="B295:G295"/>
    <mergeCell ref="B296:G296"/>
    <mergeCell ref="B297:G297"/>
    <mergeCell ref="B298:G298"/>
    <mergeCell ref="B299:G299"/>
    <mergeCell ref="B300:G300"/>
    <mergeCell ref="B301:G301"/>
    <mergeCell ref="B302:G302"/>
    <mergeCell ref="B303:G303"/>
    <mergeCell ref="B304:G304"/>
    <mergeCell ref="B305:G305"/>
    <mergeCell ref="B306:G306"/>
    <mergeCell ref="B307:G307"/>
    <mergeCell ref="B308:G308"/>
    <mergeCell ref="B309:G309"/>
    <mergeCell ref="A386:F386"/>
    <mergeCell ref="A387:F387"/>
    <mergeCell ref="A388:F388"/>
    <mergeCell ref="A389:F389"/>
    <mergeCell ref="A390:F390"/>
    <mergeCell ref="A391:F391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C000"/>
    <pageSetUpPr fitToPage="false"/>
  </sheetPr>
  <dimension ref="A1:Q3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1015625" defaultRowHeight="15" zeroHeight="false" outlineLevelRow="0" outlineLevelCol="0"/>
  <cols>
    <col collapsed="false" customWidth="true" hidden="false" outlineLevel="0" max="1" min="1" style="3" width="20.77"/>
    <col collapsed="false" customWidth="true" hidden="false" outlineLevel="0" max="2" min="2" style="3" width="10.56"/>
    <col collapsed="false" customWidth="true" hidden="false" outlineLevel="0" max="3" min="3" style="3" width="11.89"/>
    <col collapsed="false" customWidth="true" hidden="false" outlineLevel="0" max="4" min="4" style="3" width="9.75"/>
    <col collapsed="false" customWidth="true" hidden="false" outlineLevel="0" max="5" min="5" style="3" width="8.69"/>
    <col collapsed="false" customWidth="false" hidden="false" outlineLevel="0" max="10" min="6" style="3" width="11.08"/>
    <col collapsed="false" customWidth="true" hidden="false" outlineLevel="0" max="11" min="11" style="3" width="20.77"/>
    <col collapsed="false" customWidth="false" hidden="false" outlineLevel="0" max="13" min="12" style="3" width="11.08"/>
    <col collapsed="false" customWidth="true" hidden="false" outlineLevel="0" max="14" min="14" style="3" width="12.96"/>
    <col collapsed="false" customWidth="false" hidden="false" outlineLevel="0" max="1024" min="15" style="3" width="11.08"/>
  </cols>
  <sheetData>
    <row r="1" customFormat="false" ht="15" hidden="false" customHeight="true" outlineLevel="0" collapsed="false">
      <c r="A1" s="60" t="str">
        <f aca="false">IF(K1="","",K1)</f>
        <v>Investitionen</v>
      </c>
      <c r="B1" s="60" t="str">
        <f aca="false">IF(L1="","",L1)</f>
        <v>Furtwangen</v>
      </c>
      <c r="C1" s="60"/>
      <c r="D1" s="206" t="str">
        <f aca="false">IF(N1="","",N1)</f>
        <v>Anlage A 8</v>
      </c>
      <c r="E1" s="206"/>
      <c r="F1" s="6"/>
      <c r="G1" s="6"/>
      <c r="H1" s="6"/>
      <c r="I1" s="6"/>
      <c r="J1" s="6"/>
      <c r="K1" s="60" t="s">
        <v>101</v>
      </c>
      <c r="L1" s="60" t="s">
        <v>27</v>
      </c>
      <c r="M1" s="60"/>
      <c r="N1" s="207" t="s">
        <v>278</v>
      </c>
      <c r="O1" s="207"/>
      <c r="P1" s="6"/>
      <c r="Q1" s="6"/>
    </row>
    <row r="2" customFormat="false" ht="15" hidden="false" customHeight="true" outlineLevel="0" collapsed="false">
      <c r="A2" s="60"/>
      <c r="B2" s="60"/>
      <c r="C2" s="60"/>
      <c r="D2" s="206"/>
      <c r="E2" s="206"/>
      <c r="F2" s="6"/>
      <c r="G2" s="6"/>
      <c r="H2" s="6"/>
      <c r="I2" s="6"/>
      <c r="J2" s="6"/>
      <c r="K2" s="60"/>
      <c r="L2" s="60"/>
      <c r="M2" s="60"/>
      <c r="N2" s="207"/>
      <c r="O2" s="207"/>
      <c r="P2" s="6"/>
      <c r="Q2" s="6"/>
    </row>
    <row r="3" customFormat="false" ht="18.75" hidden="false" customHeight="false" outlineLevel="0" collapsed="false">
      <c r="A3" s="208"/>
      <c r="B3" s="208"/>
      <c r="C3" s="208"/>
      <c r="D3" s="100"/>
      <c r="E3" s="100"/>
      <c r="F3" s="6"/>
      <c r="G3" s="6"/>
      <c r="H3" s="6"/>
      <c r="I3" s="6"/>
      <c r="J3" s="6"/>
      <c r="K3" s="208"/>
      <c r="L3" s="208"/>
      <c r="M3" s="208"/>
      <c r="N3" s="100"/>
      <c r="O3" s="100"/>
      <c r="P3" s="6"/>
      <c r="Q3" s="6"/>
    </row>
    <row r="4" customFormat="false" ht="18.75" hidden="false" customHeight="false" outlineLevel="0" collapsed="false">
      <c r="A4" s="208"/>
      <c r="B4" s="208"/>
      <c r="C4" s="208"/>
      <c r="D4" s="100"/>
      <c r="E4" s="100"/>
      <c r="F4" s="6"/>
      <c r="G4" s="6"/>
      <c r="H4" s="6"/>
      <c r="I4" s="6"/>
      <c r="J4" s="6"/>
      <c r="K4" s="208"/>
      <c r="L4" s="208"/>
      <c r="M4" s="208" t="s">
        <v>279</v>
      </c>
      <c r="N4" s="209" t="s">
        <v>280</v>
      </c>
      <c r="O4" s="100"/>
      <c r="P4" s="6"/>
      <c r="Q4" s="6"/>
    </row>
    <row r="5" customFormat="false" ht="13.8" hidden="false" customHeight="false" outlineLevel="0" collapsed="false">
      <c r="A5" s="6" t="str">
        <f aca="false">IF(K5="","",K5)</f>
        <v>Aufenthaltsraum</v>
      </c>
      <c r="B5" s="210" t="str">
        <f aca="false">IF(N5="","",N5)</f>
        <v/>
      </c>
      <c r="C5" s="16" t="n">
        <f aca="false">IF(O5="","",O5)</f>
        <v>10000</v>
      </c>
      <c r="D5" s="6" t="str">
        <f aca="false">IF(P5="","",P5)</f>
        <v/>
      </c>
      <c r="E5" s="6" t="str">
        <f aca="false">IF(Q5="","",Q5)</f>
        <v/>
      </c>
      <c r="F5" s="6"/>
      <c r="G5" s="6"/>
      <c r="H5" s="6"/>
      <c r="I5" s="6"/>
      <c r="J5" s="6"/>
      <c r="K5" s="211" t="s">
        <v>281</v>
      </c>
      <c r="M5" s="70"/>
      <c r="N5" s="65"/>
      <c r="O5" s="65" t="n">
        <v>10000</v>
      </c>
    </row>
    <row r="6" customFormat="false" ht="13.8" hidden="false" customHeight="false" outlineLevel="0" collapsed="false">
      <c r="A6" s="6" t="str">
        <f aca="false">IF(K6="","",K6)</f>
        <v/>
      </c>
      <c r="B6" s="210" t="str">
        <f aca="false">IF(N6="","",N6)</f>
        <v/>
      </c>
      <c r="C6" s="16"/>
      <c r="D6" s="6"/>
      <c r="E6" s="6"/>
      <c r="F6" s="6"/>
      <c r="G6" s="6"/>
      <c r="H6" s="6"/>
      <c r="I6" s="6"/>
      <c r="J6" s="6"/>
      <c r="K6" s="6"/>
      <c r="L6" s="6"/>
      <c r="M6" s="6"/>
      <c r="N6" s="42"/>
      <c r="O6" s="16"/>
      <c r="P6" s="42"/>
      <c r="Q6" s="42"/>
    </row>
    <row r="7" customFormat="false" ht="13.8" hidden="false" customHeight="false" outlineLevel="0" collapsed="false">
      <c r="A7" s="6" t="str">
        <f aca="false">IF(K7="","",K7)</f>
        <v>Server</v>
      </c>
      <c r="B7" s="210" t="n">
        <f aca="false">IF(N7="","",N7)</f>
        <v>5000</v>
      </c>
      <c r="C7" s="16" t="str">
        <f aca="false">IF(O7="","",O7)</f>
        <v/>
      </c>
      <c r="D7" s="6" t="str">
        <f aca="false">IF(P7="","",P7)</f>
        <v>HH 2021 letzter Teil</v>
      </c>
      <c r="E7" s="6" t="str">
        <f aca="false">IF(Q7="","",Q7)</f>
        <v/>
      </c>
      <c r="F7" s="6"/>
      <c r="G7" s="6"/>
      <c r="H7" s="6"/>
      <c r="I7" s="6"/>
      <c r="J7" s="6"/>
      <c r="K7" s="211" t="s">
        <v>282</v>
      </c>
      <c r="M7" s="70"/>
      <c r="N7" s="65" t="n">
        <v>5000</v>
      </c>
      <c r="O7" s="65"/>
      <c r="P7" s="42" t="s">
        <v>283</v>
      </c>
      <c r="Q7" s="42"/>
    </row>
    <row r="8" customFormat="false" ht="13.8" hidden="false" customHeight="false" outlineLevel="0" collapsed="false">
      <c r="A8" s="6" t="str">
        <f aca="false">IF(K8="","",K8)</f>
        <v/>
      </c>
      <c r="B8" s="210" t="str">
        <f aca="false">IF(N8="","",N8)</f>
        <v/>
      </c>
      <c r="C8" s="16"/>
      <c r="D8" s="6"/>
      <c r="E8" s="6"/>
      <c r="F8" s="6"/>
      <c r="G8" s="6"/>
      <c r="H8" s="6"/>
      <c r="I8" s="6"/>
      <c r="J8" s="6"/>
      <c r="K8" s="6"/>
      <c r="L8" s="6"/>
      <c r="M8" s="6"/>
      <c r="N8" s="42"/>
      <c r="O8" s="16"/>
      <c r="P8" s="42"/>
      <c r="Q8" s="42"/>
    </row>
    <row r="9" customFormat="false" ht="13.8" hidden="false" customHeight="false" outlineLevel="0" collapsed="false">
      <c r="A9" s="6" t="str">
        <f aca="false">IF(K9="","",K9)</f>
        <v>Schreibtisch B0.04</v>
      </c>
      <c r="B9" s="210" t="n">
        <f aca="false">IF(N9="","",N9)</f>
        <v>3000</v>
      </c>
      <c r="C9" s="16" t="str">
        <f aca="false">IF(O9="","",O9)</f>
        <v/>
      </c>
      <c r="D9" s="6" t="str">
        <f aca="false">IF(P9="","",P9)</f>
        <v>HH 2021</v>
      </c>
      <c r="E9" s="6" t="str">
        <f aca="false">IF(Q9="","",Q9)</f>
        <v/>
      </c>
      <c r="F9" s="6"/>
      <c r="G9" s="6"/>
      <c r="H9" s="6"/>
      <c r="I9" s="6"/>
      <c r="J9" s="6"/>
      <c r="K9" s="211" t="s">
        <v>284</v>
      </c>
      <c r="M9" s="70"/>
      <c r="N9" s="65" t="n">
        <v>3000</v>
      </c>
      <c r="O9" s="65"/>
      <c r="P9" s="42" t="s">
        <v>285</v>
      </c>
      <c r="Q9" s="42"/>
    </row>
    <row r="10" customFormat="false" ht="13.8" hidden="false" customHeight="false" outlineLevel="0" collapsed="false">
      <c r="A10" s="6" t="str">
        <f aca="false">IF(K10="","",K10)</f>
        <v/>
      </c>
      <c r="B10" s="210" t="str">
        <f aca="false">IF(N10="","",N10)</f>
        <v/>
      </c>
      <c r="C10" s="16"/>
      <c r="D10" s="6"/>
      <c r="E10" s="6"/>
      <c r="F10" s="6"/>
      <c r="G10" s="6"/>
      <c r="H10" s="6"/>
      <c r="I10" s="6"/>
      <c r="J10" s="6"/>
      <c r="K10" s="6"/>
      <c r="L10" s="6"/>
      <c r="M10" s="6"/>
      <c r="N10" s="42"/>
      <c r="O10" s="6"/>
      <c r="P10" s="42"/>
      <c r="Q10" s="42"/>
    </row>
    <row r="11" customFormat="false" ht="13.8" hidden="false" customHeight="false" outlineLevel="0" collapsed="false">
      <c r="A11" s="6" t="str">
        <f aca="false">IF(K11="","",K11)</f>
        <v>Aula-Projekt</v>
      </c>
      <c r="B11" s="210" t="n">
        <f aca="false">IF(N11="","",N11)</f>
        <v>5000</v>
      </c>
      <c r="C11" s="16" t="str">
        <f aca="false">IF(O11="","",O11)</f>
        <v/>
      </c>
      <c r="D11" s="6" t="str">
        <f aca="false">IF(P11="","",P11)</f>
        <v>StuRa-Beschluss Januar 2021</v>
      </c>
      <c r="E11" s="6" t="str">
        <f aca="false">IF(Q11="","",Q11)</f>
        <v/>
      </c>
      <c r="F11" s="6"/>
      <c r="G11" s="6"/>
      <c r="H11" s="6"/>
      <c r="I11" s="6"/>
      <c r="J11" s="6"/>
      <c r="K11" s="211" t="s">
        <v>286</v>
      </c>
      <c r="M11" s="70"/>
      <c r="N11" s="65" t="n">
        <v>5000</v>
      </c>
      <c r="O11" s="65"/>
      <c r="P11" s="42" t="s">
        <v>287</v>
      </c>
      <c r="Q11" s="42"/>
    </row>
    <row r="12" customFormat="false" ht="13.8" hidden="false" customHeight="false" outlineLevel="0" collapsed="false">
      <c r="A12" s="6" t="str">
        <f aca="false">IF(K12="","",K12)</f>
        <v/>
      </c>
      <c r="B12" s="210" t="str">
        <f aca="false">IF(N12="","",N12)</f>
        <v/>
      </c>
      <c r="C12" s="16"/>
      <c r="D12" s="6"/>
      <c r="E12" s="6"/>
      <c r="F12" s="6"/>
      <c r="G12" s="6"/>
      <c r="H12" s="6"/>
      <c r="I12" s="6"/>
      <c r="J12" s="6"/>
      <c r="K12" s="6"/>
      <c r="L12" s="6"/>
      <c r="M12" s="6"/>
      <c r="N12" s="16"/>
      <c r="O12" s="16"/>
      <c r="P12" s="42"/>
      <c r="Q12" s="42"/>
    </row>
    <row r="13" customFormat="false" ht="13.8" hidden="false" customHeight="false" outlineLevel="0" collapsed="false">
      <c r="A13" s="6" t="str">
        <f aca="false">IF(K13="","",K13)</f>
        <v>Technik</v>
      </c>
      <c r="B13" s="210" t="n">
        <f aca="false">IF(N13="","",N13)</f>
        <v>7500</v>
      </c>
      <c r="C13" s="16" t="str">
        <f aca="false">IF(O13="","",O13)</f>
        <v/>
      </c>
      <c r="D13" s="6" t="str">
        <f aca="false">IF(P13="","",P13)</f>
        <v>HH 2021</v>
      </c>
      <c r="E13" s="6" t="str">
        <f aca="false">IF(Q13="","",Q13)</f>
        <v/>
      </c>
      <c r="F13" s="6"/>
      <c r="G13" s="6"/>
      <c r="H13" s="6"/>
      <c r="I13" s="6"/>
      <c r="J13" s="6"/>
      <c r="K13" s="211" t="s">
        <v>288</v>
      </c>
      <c r="M13" s="70"/>
      <c r="N13" s="212" t="n">
        <v>7500</v>
      </c>
      <c r="O13" s="65"/>
      <c r="P13" s="42" t="s">
        <v>285</v>
      </c>
      <c r="Q13" s="42"/>
    </row>
    <row r="14" customFormat="false" ht="13.8" hidden="false" customHeight="false" outlineLevel="0" collapsed="false">
      <c r="A14" s="6" t="str">
        <f aca="false">IF(K14="","",K14)</f>
        <v/>
      </c>
      <c r="B14" s="210"/>
      <c r="C14" s="16"/>
      <c r="D14" s="6"/>
      <c r="E14" s="6"/>
      <c r="F14" s="6"/>
      <c r="G14" s="6"/>
      <c r="H14" s="6"/>
      <c r="I14" s="6"/>
      <c r="J14" s="6"/>
      <c r="K14" s="6"/>
      <c r="L14" s="6"/>
      <c r="M14" s="6"/>
      <c r="N14" s="16"/>
      <c r="O14" s="16"/>
      <c r="P14" s="42"/>
      <c r="Q14" s="42"/>
    </row>
    <row r="15" customFormat="false" ht="13.8" hidden="false" customHeight="false" outlineLevel="0" collapsed="false">
      <c r="A15" s="6" t="str">
        <f aca="false">IF(K15="","",K15)</f>
        <v>Lichttisch</v>
      </c>
      <c r="B15" s="210" t="n">
        <f aca="false">IF(N15="","",N15)</f>
        <v>700</v>
      </c>
      <c r="C15" s="16" t="str">
        <f aca="false">IF(O15="","",O15)</f>
        <v/>
      </c>
      <c r="D15" s="6" t="str">
        <f aca="false">IF(P15="","",P15)</f>
        <v>StuRa-Beschluss Frühjahr 2019 Bau nicht vollendet. Restbudget</v>
      </c>
      <c r="E15" s="6" t="str">
        <f aca="false">IF(Q15="","",Q15)</f>
        <v/>
      </c>
      <c r="F15" s="6"/>
      <c r="G15" s="6"/>
      <c r="H15" s="6"/>
      <c r="I15" s="6"/>
      <c r="J15" s="6"/>
      <c r="K15" s="211" t="s">
        <v>289</v>
      </c>
      <c r="M15" s="70"/>
      <c r="N15" s="212" t="n">
        <v>700</v>
      </c>
      <c r="O15" s="65"/>
      <c r="P15" s="42" t="s">
        <v>290</v>
      </c>
      <c r="Q15" s="42"/>
    </row>
    <row r="16" customFormat="false" ht="13.8" hidden="false" customHeight="false" outlineLevel="0" collapsed="false">
      <c r="A16" s="6" t="str">
        <f aca="false">IF(K16="","",K16)</f>
        <v/>
      </c>
      <c r="B16" s="210"/>
      <c r="C16" s="16"/>
      <c r="D16" s="6"/>
      <c r="E16" s="6"/>
      <c r="F16" s="6"/>
      <c r="G16" s="6"/>
      <c r="H16" s="6"/>
      <c r="I16" s="6"/>
      <c r="J16" s="6"/>
      <c r="K16" s="6"/>
      <c r="L16" s="6"/>
      <c r="M16" s="6"/>
      <c r="N16" s="16"/>
      <c r="O16" s="16"/>
      <c r="P16" s="42"/>
      <c r="Q16" s="42"/>
    </row>
    <row r="17" customFormat="false" ht="13.8" hidden="false" customHeight="false" outlineLevel="0" collapsed="false">
      <c r="A17" s="6" t="str">
        <f aca="false">IF(K17="","",K17)</f>
        <v/>
      </c>
      <c r="B17" s="210" t="str">
        <f aca="false">IF(N17="","",N17)</f>
        <v/>
      </c>
      <c r="C17" s="16" t="str">
        <f aca="false">IF(O17="","",O17)</f>
        <v/>
      </c>
      <c r="D17" s="6" t="str">
        <f aca="false">IF(P17="","",P17)</f>
        <v/>
      </c>
      <c r="E17" s="6" t="str">
        <f aca="false">IF(Q17="","",Q17)</f>
        <v/>
      </c>
      <c r="F17" s="6"/>
      <c r="G17" s="6"/>
      <c r="H17" s="6"/>
      <c r="I17" s="6"/>
      <c r="J17" s="6"/>
      <c r="K17" s="211" t="str">
        <f aca="false">IF(S17="","",S17)</f>
        <v/>
      </c>
      <c r="M17" s="70"/>
      <c r="N17" s="212"/>
      <c r="O17" s="65"/>
      <c r="P17" s="42"/>
      <c r="Q17" s="42"/>
    </row>
    <row r="18" customFormat="false" ht="13.8" hidden="false" customHeight="false" outlineLevel="0" collapsed="false">
      <c r="A18" s="6" t="str">
        <f aca="false">IF(K18="","",K18)</f>
        <v/>
      </c>
      <c r="B18" s="210"/>
      <c r="C18" s="16"/>
      <c r="D18" s="6"/>
      <c r="E18" s="6"/>
      <c r="F18" s="6"/>
      <c r="G18" s="6"/>
      <c r="H18" s="6"/>
      <c r="I18" s="6"/>
      <c r="J18" s="6"/>
      <c r="K18" s="6"/>
      <c r="L18" s="6"/>
      <c r="M18" s="6"/>
      <c r="N18" s="16"/>
      <c r="O18" s="16"/>
      <c r="P18" s="42"/>
      <c r="Q18" s="42"/>
    </row>
    <row r="19" customFormat="false" ht="13.8" hidden="false" customHeight="false" outlineLevel="0" collapsed="false">
      <c r="A19" s="6" t="str">
        <f aca="false">IF(K19="","",K19)</f>
        <v/>
      </c>
      <c r="B19" s="210" t="str">
        <f aca="false">IF(N19="","",N19)</f>
        <v/>
      </c>
      <c r="C19" s="16" t="str">
        <f aca="false">IF(O19="","",O19)</f>
        <v/>
      </c>
      <c r="D19" s="6" t="str">
        <f aca="false">IF(P19="","",P19)</f>
        <v/>
      </c>
      <c r="E19" s="6" t="str">
        <f aca="false">IF(Q19="","",Q19)</f>
        <v/>
      </c>
      <c r="F19" s="6"/>
      <c r="G19" s="6"/>
      <c r="H19" s="6"/>
      <c r="I19" s="6"/>
      <c r="J19" s="6"/>
      <c r="K19" s="211" t="str">
        <f aca="false">IF(S19="","",S19)</f>
        <v/>
      </c>
      <c r="M19" s="70"/>
      <c r="N19" s="212"/>
      <c r="O19" s="65"/>
      <c r="P19" s="42"/>
      <c r="Q19" s="42"/>
    </row>
    <row r="20" customFormat="false" ht="13.8" hidden="false" customHeight="false" outlineLevel="0" collapsed="false">
      <c r="A20" s="6" t="str">
        <f aca="false">IF(K20="","",K20)</f>
        <v/>
      </c>
      <c r="B20" s="210"/>
      <c r="C20" s="16"/>
      <c r="D20" s="6"/>
      <c r="E20" s="6"/>
      <c r="F20" s="6"/>
      <c r="G20" s="6"/>
      <c r="H20" s="6"/>
      <c r="I20" s="6"/>
      <c r="J20" s="6"/>
      <c r="K20" s="6"/>
      <c r="L20" s="6"/>
      <c r="M20" s="6"/>
      <c r="N20" s="16"/>
      <c r="O20" s="6"/>
      <c r="P20" s="42"/>
      <c r="Q20" s="42"/>
    </row>
    <row r="21" customFormat="false" ht="13.8" hidden="false" customHeight="false" outlineLevel="0" collapsed="false">
      <c r="A21" s="6" t="str">
        <f aca="false">IF(K21="","",K21)</f>
        <v/>
      </c>
      <c r="B21" s="210" t="str">
        <f aca="false">IF(N21="","",N21)</f>
        <v/>
      </c>
      <c r="C21" s="16" t="str">
        <f aca="false">IF(O21="","",O21)</f>
        <v/>
      </c>
      <c r="D21" s="6" t="str">
        <f aca="false">IF(P21="","",P21)</f>
        <v/>
      </c>
      <c r="E21" s="6" t="str">
        <f aca="false">IF(Q21="","",Q21)</f>
        <v/>
      </c>
      <c r="F21" s="6"/>
      <c r="G21" s="6"/>
      <c r="H21" s="6"/>
      <c r="I21" s="6"/>
      <c r="J21" s="6"/>
      <c r="K21" s="211" t="str">
        <f aca="false">IF(S21="","",S21)</f>
        <v/>
      </c>
      <c r="M21" s="70"/>
      <c r="N21" s="212"/>
      <c r="O21" s="65"/>
      <c r="P21" s="42"/>
      <c r="Q21" s="42"/>
    </row>
    <row r="22" customFormat="false" ht="13.8" hidden="false" customHeight="false" outlineLevel="0" collapsed="false">
      <c r="A22" s="6" t="str">
        <f aca="false">IF(K22="","",K22)</f>
        <v/>
      </c>
      <c r="B22" s="210"/>
      <c r="C22" s="16"/>
      <c r="D22" s="6"/>
      <c r="E22" s="6"/>
      <c r="F22" s="6"/>
      <c r="G22" s="6"/>
      <c r="H22" s="6"/>
      <c r="I22" s="6"/>
      <c r="J22" s="6"/>
      <c r="K22" s="6"/>
      <c r="L22" s="6"/>
      <c r="M22" s="6"/>
      <c r="N22" s="16"/>
      <c r="O22" s="16"/>
      <c r="P22" s="42"/>
      <c r="Q22" s="42"/>
    </row>
    <row r="23" customFormat="false" ht="13.8" hidden="false" customHeight="false" outlineLevel="0" collapsed="false">
      <c r="A23" s="6" t="str">
        <f aca="false">IF(K23="","",K23)</f>
        <v/>
      </c>
      <c r="B23" s="210" t="str">
        <f aca="false">IF(N23="","",N23)</f>
        <v/>
      </c>
      <c r="C23" s="16" t="str">
        <f aca="false">IF(O23="","",O23)</f>
        <v/>
      </c>
      <c r="D23" s="6" t="str">
        <f aca="false">IF(P23="","",P23)</f>
        <v/>
      </c>
      <c r="E23" s="6" t="str">
        <f aca="false">IF(Q23="","",Q23)</f>
        <v/>
      </c>
      <c r="F23" s="6"/>
      <c r="G23" s="6"/>
      <c r="H23" s="6"/>
      <c r="I23" s="6"/>
      <c r="J23" s="6"/>
      <c r="K23" s="211" t="str">
        <f aca="false">IF(S23="","",S23)</f>
        <v/>
      </c>
      <c r="M23" s="70"/>
      <c r="N23" s="212"/>
      <c r="O23" s="65"/>
      <c r="P23" s="42"/>
      <c r="Q23" s="42"/>
    </row>
    <row r="24" customFormat="false" ht="13.8" hidden="false" customHeight="false" outlineLevel="0" collapsed="false">
      <c r="A24" s="6" t="str">
        <f aca="false">IF(K24="","",K24)</f>
        <v/>
      </c>
      <c r="B24" s="210"/>
      <c r="C24" s="16"/>
      <c r="D24" s="6"/>
      <c r="E24" s="6"/>
      <c r="F24" s="6"/>
      <c r="G24" s="6"/>
      <c r="H24" s="6"/>
      <c r="I24" s="6"/>
      <c r="J24" s="6"/>
      <c r="K24" s="6"/>
      <c r="L24" s="6"/>
      <c r="M24" s="6"/>
      <c r="N24" s="16"/>
      <c r="O24" s="16"/>
      <c r="P24" s="42"/>
      <c r="Q24" s="42"/>
    </row>
    <row r="25" customFormat="false" ht="13.8" hidden="false" customHeight="false" outlineLevel="0" collapsed="false">
      <c r="A25" s="6" t="str">
        <f aca="false">IF(K25="","",K25)</f>
        <v/>
      </c>
      <c r="B25" s="210" t="str">
        <f aca="false">IF(N25="","",N25)</f>
        <v/>
      </c>
      <c r="C25" s="16" t="str">
        <f aca="false">IF(O25="","",O25)</f>
        <v/>
      </c>
      <c r="D25" s="6" t="str">
        <f aca="false">IF(P25="","",P25)</f>
        <v/>
      </c>
      <c r="E25" s="6" t="str">
        <f aca="false">IF(Q25="","",Q25)</f>
        <v/>
      </c>
      <c r="F25" s="6"/>
      <c r="G25" s="6"/>
      <c r="H25" s="6"/>
      <c r="I25" s="6"/>
      <c r="J25" s="6"/>
      <c r="K25" s="211" t="str">
        <f aca="false">IF(S25="","",S25)</f>
        <v/>
      </c>
      <c r="M25" s="70"/>
      <c r="N25" s="212"/>
      <c r="O25" s="65"/>
      <c r="P25" s="42"/>
      <c r="Q25" s="42"/>
    </row>
    <row r="26" customFormat="false" ht="13.8" hidden="false" customHeight="false" outlineLevel="0" collapsed="false">
      <c r="A26" s="6" t="str">
        <f aca="false">IF(K26="","",K26)</f>
        <v/>
      </c>
      <c r="B26" s="210"/>
      <c r="C26" s="16"/>
      <c r="D26" s="6"/>
      <c r="E26" s="6"/>
      <c r="F26" s="6"/>
      <c r="G26" s="6"/>
      <c r="H26" s="6"/>
      <c r="I26" s="6"/>
      <c r="J26" s="6"/>
      <c r="K26" s="6"/>
      <c r="L26" s="6"/>
      <c r="M26" s="6"/>
      <c r="N26" s="16"/>
      <c r="O26" s="16"/>
      <c r="P26" s="42"/>
      <c r="Q26" s="42"/>
    </row>
    <row r="27" customFormat="false" ht="13.8" hidden="false" customHeight="false" outlineLevel="0" collapsed="false">
      <c r="A27" s="6" t="str">
        <f aca="false">IF(K27="","",K27)</f>
        <v/>
      </c>
      <c r="B27" s="210"/>
      <c r="C27" s="16"/>
      <c r="D27" s="6"/>
      <c r="E27" s="6"/>
      <c r="F27" s="6"/>
      <c r="G27" s="6"/>
      <c r="H27" s="6"/>
      <c r="I27" s="6"/>
      <c r="J27" s="6"/>
      <c r="K27" s="211"/>
      <c r="M27" s="70"/>
      <c r="N27" s="212"/>
      <c r="O27" s="65"/>
      <c r="P27" s="42"/>
      <c r="Q27" s="42"/>
    </row>
    <row r="28" customFormat="false" ht="13.8" hidden="false" customHeight="false" outlineLevel="0" collapsed="false">
      <c r="A28" s="6" t="str">
        <f aca="false">IF(K28="","",K28)</f>
        <v/>
      </c>
      <c r="B28" s="210"/>
      <c r="C28" s="16"/>
      <c r="D28" s="6"/>
      <c r="E28" s="6"/>
      <c r="F28" s="6"/>
      <c r="G28" s="6"/>
      <c r="H28" s="6"/>
      <c r="I28" s="6"/>
      <c r="J28" s="6"/>
      <c r="K28" s="6"/>
      <c r="L28" s="6"/>
      <c r="M28" s="6"/>
      <c r="N28" s="16"/>
      <c r="O28" s="16"/>
      <c r="P28" s="42"/>
      <c r="Q28" s="42"/>
    </row>
    <row r="29" customFormat="false" ht="13.8" hidden="false" customHeight="false" outlineLevel="0" collapsed="false">
      <c r="A29" s="6" t="str">
        <f aca="false">IF(K29="","",K29)</f>
        <v/>
      </c>
      <c r="B29" s="210" t="str">
        <f aca="false">IF(N29="","",N29)</f>
        <v/>
      </c>
      <c r="C29" s="16" t="str">
        <f aca="false">IF(O29="","",O29)</f>
        <v/>
      </c>
      <c r="D29" s="6" t="str">
        <f aca="false">IF(P29="","",P29)</f>
        <v/>
      </c>
      <c r="E29" s="6" t="str">
        <f aca="false">IF(Q29="","",Q29)</f>
        <v/>
      </c>
      <c r="F29" s="6"/>
      <c r="G29" s="6"/>
      <c r="H29" s="6"/>
      <c r="I29" s="6"/>
      <c r="J29" s="6"/>
      <c r="K29" s="211" t="str">
        <f aca="false">IF(S29="","",S29)</f>
        <v/>
      </c>
      <c r="M29" s="70"/>
      <c r="N29" s="212"/>
      <c r="O29" s="65"/>
      <c r="P29" s="42"/>
      <c r="Q29" s="42"/>
    </row>
    <row r="30" customFormat="false" ht="13.8" hidden="false" customHeight="false" outlineLevel="0" collapsed="false">
      <c r="A30" s="6" t="str">
        <f aca="false">IF(K30="","",K30)</f>
        <v/>
      </c>
      <c r="B30" s="210" t="str">
        <f aca="false">IF(N30="","",N30)</f>
        <v/>
      </c>
      <c r="C30" s="16" t="str">
        <f aca="false">IF(O30="","",O30)</f>
        <v/>
      </c>
      <c r="D30" s="6" t="str">
        <f aca="false">IF(P30="","",P30)</f>
        <v/>
      </c>
      <c r="E30" s="6" t="str">
        <f aca="false">IF(Q30="","",Q30)</f>
        <v/>
      </c>
      <c r="F30" s="6"/>
      <c r="G30" s="6"/>
      <c r="H30" s="6"/>
      <c r="I30" s="6"/>
      <c r="J30" s="6"/>
      <c r="K30" s="6" t="str">
        <f aca="false">IF(S30="","",S30)</f>
        <v/>
      </c>
      <c r="L30" s="6"/>
      <c r="M30" s="6"/>
      <c r="N30" s="6"/>
      <c r="O30" s="16"/>
      <c r="P30" s="42"/>
      <c r="Q30" s="42"/>
    </row>
    <row r="31" customFormat="false" ht="15" hidden="false" customHeight="false" outlineLevel="0" collapsed="false">
      <c r="C31" s="42"/>
      <c r="D31" s="42"/>
      <c r="E31" s="42"/>
      <c r="F31" s="42"/>
      <c r="G31" s="42"/>
      <c r="H31" s="42"/>
      <c r="I31" s="42"/>
      <c r="J31" s="42"/>
      <c r="M31" s="42"/>
      <c r="N31" s="42"/>
      <c r="O31" s="42"/>
    </row>
    <row r="32" customFormat="false" ht="15" hidden="false" customHeight="false" outlineLevel="0" collapsed="false">
      <c r="C32" s="18" t="n">
        <f aca="false">SUM(C5:C11)</f>
        <v>10000</v>
      </c>
      <c r="D32" s="213"/>
      <c r="E32" s="213"/>
      <c r="F32" s="213"/>
      <c r="G32" s="213"/>
      <c r="H32" s="213"/>
      <c r="I32" s="213"/>
      <c r="M32" s="42"/>
      <c r="N32" s="16" t="n">
        <f aca="false">SUM(N5:N29)</f>
        <v>21200</v>
      </c>
      <c r="O32" s="213"/>
    </row>
  </sheetData>
  <mergeCells count="6">
    <mergeCell ref="A1:A2"/>
    <mergeCell ref="B1:C2"/>
    <mergeCell ref="D1:E2"/>
    <mergeCell ref="K1:K2"/>
    <mergeCell ref="L1:M2"/>
    <mergeCell ref="N1:O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C000"/>
    <pageSetUpPr fitToPage="false"/>
  </sheetPr>
  <dimension ref="A1:T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1015625" defaultRowHeight="15" zeroHeight="false" outlineLevelRow="0" outlineLevelCol="0"/>
  <cols>
    <col collapsed="false" customWidth="true" hidden="false" outlineLevel="0" max="1" min="1" style="3" width="20.77"/>
    <col collapsed="false" customWidth="false" hidden="false" outlineLevel="0" max="2" min="2" style="3" width="11.08"/>
    <col collapsed="false" customWidth="false" hidden="false" outlineLevel="0" max="3" min="3" style="213" width="11.08"/>
    <col collapsed="false" customWidth="true" hidden="false" outlineLevel="0" max="4" min="4" style="3" width="6.52"/>
    <col collapsed="false" customWidth="false" hidden="false" outlineLevel="0" max="10" min="5" style="3" width="11.08"/>
    <col collapsed="false" customWidth="true" hidden="false" outlineLevel="0" max="11" min="11" style="3" width="20.77"/>
    <col collapsed="false" customWidth="false" hidden="false" outlineLevel="0" max="13" min="12" style="3" width="11.08"/>
    <col collapsed="false" customWidth="true" hidden="false" outlineLevel="0" max="14" min="14" style="3" width="6.52"/>
    <col collapsed="false" customWidth="false" hidden="false" outlineLevel="0" max="1024" min="15" style="3" width="11.08"/>
  </cols>
  <sheetData>
    <row r="1" customFormat="false" ht="15" hidden="false" customHeight="true" outlineLevel="0" collapsed="false">
      <c r="A1" s="60" t="str">
        <f aca="false">IF(K1="","",K1)</f>
        <v>Investitionen</v>
      </c>
      <c r="B1" s="60" t="str">
        <f aca="false">IF(L1="","",L1)</f>
        <v>Schwenningen</v>
      </c>
      <c r="C1" s="60"/>
      <c r="D1" s="206" t="str">
        <f aca="false">IF(N1="","",N1)</f>
        <v>Anlage A 9</v>
      </c>
      <c r="E1" s="206"/>
      <c r="F1" s="6"/>
      <c r="G1" s="6"/>
      <c r="H1" s="6"/>
      <c r="I1" s="6"/>
      <c r="J1" s="6"/>
      <c r="K1" s="60" t="s">
        <v>101</v>
      </c>
      <c r="L1" s="214" t="s">
        <v>152</v>
      </c>
      <c r="M1" s="214"/>
      <c r="N1" s="215" t="s">
        <v>291</v>
      </c>
      <c r="O1" s="215"/>
    </row>
    <row r="2" customFormat="false" ht="15.75" hidden="false" customHeight="true" outlineLevel="0" collapsed="false">
      <c r="A2" s="60"/>
      <c r="B2" s="60"/>
      <c r="C2" s="60"/>
      <c r="D2" s="206"/>
      <c r="E2" s="206"/>
      <c r="F2" s="6"/>
      <c r="G2" s="6"/>
      <c r="H2" s="6"/>
      <c r="I2" s="6"/>
      <c r="J2" s="6"/>
      <c r="K2" s="60"/>
      <c r="L2" s="214"/>
      <c r="M2" s="214"/>
      <c r="N2" s="215"/>
      <c r="O2" s="215"/>
    </row>
    <row r="3" customFormat="false" ht="18.75" hidden="false" customHeight="false" outlineLevel="0" collapsed="false">
      <c r="A3" s="208"/>
      <c r="B3" s="208"/>
      <c r="C3" s="216"/>
      <c r="D3" s="100"/>
      <c r="E3" s="100"/>
      <c r="F3" s="6"/>
      <c r="G3" s="6"/>
      <c r="H3" s="6"/>
      <c r="I3" s="6"/>
      <c r="J3" s="6"/>
      <c r="K3" s="208"/>
      <c r="L3" s="208"/>
      <c r="M3" s="208"/>
      <c r="N3" s="100"/>
      <c r="O3" s="100"/>
    </row>
    <row r="4" customFormat="false" ht="18.75" hidden="false" customHeight="false" outlineLevel="0" collapsed="false">
      <c r="A4" s="208"/>
      <c r="B4" s="208"/>
      <c r="C4" s="216"/>
      <c r="D4" s="100"/>
      <c r="E4" s="100"/>
      <c r="F4" s="6"/>
      <c r="G4" s="6"/>
      <c r="H4" s="6"/>
      <c r="I4" s="6"/>
      <c r="J4" s="6"/>
      <c r="K4" s="208" t="s">
        <v>279</v>
      </c>
      <c r="L4" s="209" t="s">
        <v>280</v>
      </c>
      <c r="M4" s="208"/>
      <c r="N4" s="100"/>
      <c r="O4" s="100"/>
    </row>
    <row r="5" customFormat="false" ht="13.8" hidden="false" customHeight="false" outlineLevel="0" collapsed="false">
      <c r="A5" s="3" t="str">
        <f aca="false">IF(K5="","",K5)</f>
        <v>Banner</v>
      </c>
      <c r="B5" s="42" t="n">
        <f aca="false">IF(L5="","",L5)</f>
        <v>400</v>
      </c>
      <c r="C5" s="217" t="n">
        <f aca="false">IF(M5="","",M5)</f>
        <v>400</v>
      </c>
      <c r="D5" s="3" t="str">
        <f aca="false">IF(N5="","",N5)</f>
        <v/>
      </c>
      <c r="E5" s="3" t="str">
        <f aca="false">IF(O5="","",O5)</f>
        <v>Wahlen, Werbung etc</v>
      </c>
      <c r="F5" s="6" t="str">
        <f aca="false">IF(P5="","",P5)</f>
        <v/>
      </c>
      <c r="G5" s="6"/>
      <c r="H5" s="6"/>
      <c r="I5" s="6" t="str">
        <f aca="false">IF(Q5="","",Q5)</f>
        <v>+ HH 2021</v>
      </c>
      <c r="K5" s="70" t="s">
        <v>292</v>
      </c>
      <c r="L5" s="212" t="n">
        <v>400</v>
      </c>
      <c r="M5" s="65" t="n">
        <v>400</v>
      </c>
      <c r="O5" s="3" t="s">
        <v>293</v>
      </c>
      <c r="Q5" s="3" t="s">
        <v>294</v>
      </c>
      <c r="T5" s="42"/>
    </row>
    <row r="6" customFormat="false" ht="13.8" hidden="false" customHeight="false" outlineLevel="0" collapsed="false">
      <c r="B6" s="42"/>
      <c r="C6" s="217"/>
      <c r="F6" s="6"/>
      <c r="G6" s="6"/>
      <c r="H6" s="6"/>
      <c r="I6" s="6"/>
      <c r="J6" s="6"/>
      <c r="K6" s="6"/>
      <c r="L6" s="16"/>
      <c r="M6" s="16"/>
      <c r="N6" s="42"/>
      <c r="O6" s="42"/>
    </row>
    <row r="7" customFormat="false" ht="13.8" hidden="false" customHeight="false" outlineLevel="0" collapsed="false">
      <c r="A7" s="3" t="str">
        <f aca="false">IF(K7="","",K7)</f>
        <v>USB-Ladestation</v>
      </c>
      <c r="B7" s="42" t="str">
        <f aca="false">IF(L7="","",L7)</f>
        <v/>
      </c>
      <c r="C7" s="217" t="n">
        <v>80</v>
      </c>
      <c r="D7" s="3" t="str">
        <f aca="false">IF(N7="","",N7)</f>
        <v/>
      </c>
      <c r="E7" s="3" t="str">
        <f aca="false">IF(O7="","",O7)</f>
        <v>Büro</v>
      </c>
      <c r="F7" s="6" t="str">
        <f aca="false">IF(P7="","",P7)</f>
        <v/>
      </c>
      <c r="G7" s="6"/>
      <c r="H7" s="6"/>
      <c r="I7" s="6" t="str">
        <f aca="false">IF(Q7="","",Q7)</f>
        <v/>
      </c>
      <c r="K7" s="70" t="s">
        <v>295</v>
      </c>
      <c r="L7" s="212"/>
      <c r="M7" s="65" t="n">
        <v>80</v>
      </c>
      <c r="N7" s="42"/>
      <c r="O7" s="42" t="s">
        <v>296</v>
      </c>
    </row>
    <row r="8" customFormat="false" ht="13.8" hidden="false" customHeight="false" outlineLevel="0" collapsed="false">
      <c r="B8" s="42"/>
      <c r="C8" s="217"/>
      <c r="F8" s="6"/>
      <c r="G8" s="6"/>
      <c r="H8" s="6"/>
      <c r="I8" s="6"/>
      <c r="J8" s="6"/>
      <c r="K8" s="6"/>
      <c r="L8" s="16"/>
      <c r="M8" s="16"/>
      <c r="N8" s="42"/>
      <c r="O8" s="42"/>
    </row>
    <row r="9" customFormat="false" ht="13.8" hidden="false" customHeight="false" outlineLevel="0" collapsed="false">
      <c r="A9" s="3" t="str">
        <f aca="false">IF(K9="","",K9)</f>
        <v>Locher</v>
      </c>
      <c r="B9" s="42" t="n">
        <f aca="false">IF(L9="","",L9)</f>
        <v>180</v>
      </c>
      <c r="C9" s="217" t="n">
        <f aca="false">IF(M9="","",M9)</f>
        <v>900</v>
      </c>
      <c r="D9" s="3" t="str">
        <f aca="false">IF(N9="","",N9)</f>
        <v/>
      </c>
      <c r="E9" s="3" t="str">
        <f aca="false">IF(O9="","",O9)</f>
        <v>Ersatz</v>
      </c>
      <c r="F9" s="6" t="str">
        <f aca="false">IF(P9="","",P9)</f>
        <v/>
      </c>
      <c r="G9" s="6"/>
      <c r="H9" s="6"/>
      <c r="I9" s="6" t="str">
        <f aca="false">IF(Q9="","",Q9)</f>
        <v>+ HH 2021</v>
      </c>
      <c r="K9" s="70" t="s">
        <v>297</v>
      </c>
      <c r="L9" s="212" t="n">
        <v>180</v>
      </c>
      <c r="M9" s="65" t="n">
        <v>900</v>
      </c>
      <c r="N9" s="42"/>
      <c r="O9" s="42" t="s">
        <v>298</v>
      </c>
      <c r="Q9" s="3" t="s">
        <v>294</v>
      </c>
    </row>
    <row r="10" customFormat="false" ht="13.8" hidden="false" customHeight="false" outlineLevel="0" collapsed="false">
      <c r="B10" s="42"/>
      <c r="C10" s="217"/>
      <c r="F10" s="6"/>
      <c r="G10" s="6"/>
      <c r="H10" s="6"/>
      <c r="I10" s="6"/>
      <c r="J10" s="6"/>
      <c r="K10" s="6"/>
      <c r="L10" s="16"/>
      <c r="M10" s="6"/>
      <c r="N10" s="42"/>
      <c r="O10" s="42"/>
    </row>
    <row r="11" customFormat="false" ht="13.8" hidden="false" customHeight="false" outlineLevel="0" collapsed="false">
      <c r="A11" s="3" t="str">
        <f aca="false">IF(K11="","",K11)</f>
        <v>Zähler</v>
      </c>
      <c r="B11" s="42" t="n">
        <f aca="false">IF(L11="","",L11)</f>
        <v>200</v>
      </c>
      <c r="C11" s="217" t="n">
        <f aca="false">IF(M11="","",M11)</f>
        <v>200</v>
      </c>
      <c r="D11" s="3" t="str">
        <f aca="false">IF(N11="","",N11)</f>
        <v/>
      </c>
      <c r="E11" s="3" t="str">
        <f aca="false">IF(O11="","",O11)</f>
        <v>Starters</v>
      </c>
      <c r="F11" s="6" t="str">
        <f aca="false">IF(P11="","",P11)</f>
        <v/>
      </c>
      <c r="G11" s="6"/>
      <c r="H11" s="6"/>
      <c r="I11" s="6" t="str">
        <f aca="false">IF(Q11="","",Q11)</f>
        <v>+ HH 2021</v>
      </c>
      <c r="K11" s="70" t="s">
        <v>299</v>
      </c>
      <c r="L11" s="212" t="n">
        <v>200</v>
      </c>
      <c r="M11" s="65" t="n">
        <v>200</v>
      </c>
      <c r="N11" s="42"/>
      <c r="O11" s="42" t="s">
        <v>300</v>
      </c>
      <c r="Q11" s="3" t="s">
        <v>294</v>
      </c>
    </row>
    <row r="12" customFormat="false" ht="13.8" hidden="false" customHeight="false" outlineLevel="0" collapsed="false">
      <c r="B12" s="42"/>
      <c r="C12" s="217"/>
      <c r="F12" s="6"/>
      <c r="G12" s="6"/>
      <c r="H12" s="6"/>
      <c r="I12" s="6"/>
      <c r="J12" s="6"/>
      <c r="K12" s="6"/>
      <c r="L12" s="16"/>
      <c r="M12" s="16"/>
      <c r="N12" s="42"/>
      <c r="O12" s="42"/>
    </row>
    <row r="13" customFormat="false" ht="13.8" hidden="false" customHeight="false" outlineLevel="0" collapsed="false">
      <c r="A13" s="3" t="str">
        <f aca="false">IF(K13="","",K13)</f>
        <v>Mehrwegbecher</v>
      </c>
      <c r="B13" s="42" t="n">
        <f aca="false">IF(L13="","",L13)</f>
        <v>500</v>
      </c>
      <c r="C13" s="217" t="n">
        <f aca="false">IF(M13="","",M13)</f>
        <v>500</v>
      </c>
      <c r="D13" s="3" t="str">
        <f aca="false">IF(N13="","",N13)</f>
        <v/>
      </c>
      <c r="E13" s="3" t="str">
        <f aca="false">IF(O13="","",O13)</f>
        <v>Starters, Wahlen etc</v>
      </c>
      <c r="F13" s="6" t="str">
        <f aca="false">IF(P13="","",P13)</f>
        <v/>
      </c>
      <c r="G13" s="6"/>
      <c r="H13" s="6"/>
      <c r="I13" s="6" t="str">
        <f aca="false">IF(Q13="","",Q13)</f>
        <v>+ HH 2021</v>
      </c>
      <c r="K13" s="70" t="s">
        <v>301</v>
      </c>
      <c r="L13" s="212" t="n">
        <v>500</v>
      </c>
      <c r="M13" s="65" t="n">
        <v>500</v>
      </c>
      <c r="N13" s="42"/>
      <c r="O13" s="42" t="s">
        <v>302</v>
      </c>
      <c r="Q13" s="3" t="s">
        <v>294</v>
      </c>
    </row>
    <row r="14" customFormat="false" ht="13.8" hidden="false" customHeight="false" outlineLevel="0" collapsed="false">
      <c r="A14" s="6"/>
      <c r="B14" s="16"/>
      <c r="C14" s="16"/>
      <c r="D14" s="6"/>
      <c r="E14" s="6"/>
      <c r="F14" s="6"/>
      <c r="G14" s="6"/>
      <c r="H14" s="6"/>
      <c r="I14" s="6"/>
      <c r="J14" s="6"/>
      <c r="K14" s="6"/>
      <c r="L14" s="16"/>
      <c r="M14" s="16"/>
      <c r="N14" s="42"/>
      <c r="O14" s="42"/>
    </row>
    <row r="15" customFormat="false" ht="13.8" hidden="false" customHeight="false" outlineLevel="0" collapsed="false">
      <c r="A15" s="6"/>
      <c r="B15" s="16"/>
      <c r="C15" s="16" t="str">
        <f aca="false">IF(M15="","",M15)</f>
        <v/>
      </c>
      <c r="D15" s="6" t="str">
        <f aca="false">IF(N15="","",N15)</f>
        <v/>
      </c>
      <c r="E15" s="6" t="str">
        <f aca="false">IF(O15="","",O15)</f>
        <v/>
      </c>
      <c r="F15" s="6" t="str">
        <f aca="false">IF(P15="","",P15)</f>
        <v/>
      </c>
      <c r="G15" s="6"/>
      <c r="H15" s="6"/>
      <c r="I15" s="6" t="str">
        <f aca="false">IF(Q15="","",Q15)</f>
        <v/>
      </c>
      <c r="K15" s="70"/>
      <c r="L15" s="65"/>
      <c r="M15" s="65"/>
      <c r="N15" s="42"/>
      <c r="O15" s="42"/>
    </row>
    <row r="16" customFormat="false" ht="13.8" hidden="false" customHeight="false" outlineLevel="0" collapsed="false">
      <c r="A16" s="6"/>
      <c r="B16" s="16"/>
      <c r="C16" s="16"/>
      <c r="D16" s="6"/>
      <c r="E16" s="6"/>
      <c r="F16" s="6"/>
      <c r="G16" s="6"/>
      <c r="H16" s="6"/>
      <c r="I16" s="6"/>
      <c r="J16" s="6"/>
      <c r="K16" s="6"/>
      <c r="L16" s="16"/>
      <c r="M16" s="16"/>
      <c r="N16" s="42"/>
      <c r="O16" s="42"/>
    </row>
    <row r="17" customFormat="false" ht="13.8" hidden="false" customHeight="false" outlineLevel="0" collapsed="false">
      <c r="A17" s="6" t="str">
        <f aca="false">IF(K17="","",K17)</f>
        <v/>
      </c>
      <c r="B17" s="16" t="str">
        <f aca="false">IF(L17="","",L17)</f>
        <v/>
      </c>
      <c r="C17" s="16" t="str">
        <f aca="false">IF(M17="","",M17)</f>
        <v/>
      </c>
      <c r="D17" s="6" t="str">
        <f aca="false">IF(N17="","",N17)</f>
        <v/>
      </c>
      <c r="E17" s="6" t="str">
        <f aca="false">IF(O17="","",O17)</f>
        <v/>
      </c>
      <c r="F17" s="6" t="str">
        <f aca="false">IF(P17="","",P17)</f>
        <v/>
      </c>
      <c r="G17" s="6"/>
      <c r="H17" s="6"/>
      <c r="I17" s="6" t="str">
        <f aca="false">IF(Q17="","",Q17)</f>
        <v/>
      </c>
      <c r="K17" s="70"/>
      <c r="L17" s="212"/>
      <c r="M17" s="65"/>
      <c r="N17" s="42"/>
      <c r="O17" s="42"/>
    </row>
    <row r="18" customFormat="false" ht="13.8" hidden="false" customHeight="false" outlineLevel="0" collapsed="false">
      <c r="A18" s="6"/>
      <c r="B18" s="16"/>
      <c r="C18" s="16"/>
      <c r="D18" s="6"/>
      <c r="E18" s="6"/>
      <c r="F18" s="6"/>
      <c r="G18" s="6"/>
      <c r="H18" s="6"/>
      <c r="I18" s="6"/>
      <c r="J18" s="6"/>
      <c r="K18" s="6"/>
      <c r="L18" s="16"/>
      <c r="M18" s="16"/>
      <c r="N18" s="42"/>
      <c r="O18" s="42"/>
    </row>
    <row r="19" customFormat="false" ht="13.8" hidden="false" customHeight="false" outlineLevel="0" collapsed="false">
      <c r="A19" s="6" t="str">
        <f aca="false">IF(K19="","",K19)</f>
        <v/>
      </c>
      <c r="B19" s="16" t="str">
        <f aca="false">IF(L19="","",L19)</f>
        <v/>
      </c>
      <c r="C19" s="16" t="str">
        <f aca="false">IF(M19="","",M19)</f>
        <v/>
      </c>
      <c r="D19" s="6" t="str">
        <f aca="false">IF(N19="","",N19)</f>
        <v/>
      </c>
      <c r="E19" s="6" t="str">
        <f aca="false">IF(O19="","",O19)</f>
        <v/>
      </c>
      <c r="F19" s="6" t="str">
        <f aca="false">IF(P19="","",P19)</f>
        <v/>
      </c>
      <c r="G19" s="6"/>
      <c r="H19" s="6"/>
      <c r="I19" s="6" t="str">
        <f aca="false">IF(Q19="","",Q19)</f>
        <v/>
      </c>
      <c r="K19" s="70"/>
      <c r="L19" s="212"/>
      <c r="M19" s="65"/>
      <c r="N19" s="42"/>
      <c r="O19" s="42"/>
    </row>
    <row r="20" customFormat="false" ht="13.8" hidden="false" customHeight="false" outlineLevel="0" collapsed="false">
      <c r="A20" s="6"/>
      <c r="B20" s="16"/>
      <c r="C20" s="16"/>
      <c r="D20" s="6"/>
      <c r="E20" s="6"/>
      <c r="F20" s="6"/>
      <c r="G20" s="6"/>
      <c r="H20" s="6"/>
      <c r="I20" s="6"/>
      <c r="J20" s="6"/>
      <c r="K20" s="6"/>
      <c r="L20" s="16"/>
      <c r="M20" s="6"/>
      <c r="N20" s="42"/>
      <c r="O20" s="42"/>
    </row>
    <row r="21" customFormat="false" ht="13.8" hidden="false" customHeight="false" outlineLevel="0" collapsed="false">
      <c r="A21" s="6" t="str">
        <f aca="false">IF(K21="","",K21)</f>
        <v/>
      </c>
      <c r="B21" s="16" t="str">
        <f aca="false">IF(L21="","",L21)</f>
        <v/>
      </c>
      <c r="C21" s="16" t="str">
        <f aca="false">IF(M21="","",M21)</f>
        <v/>
      </c>
      <c r="D21" s="6" t="str">
        <f aca="false">IF(N21="","",N21)</f>
        <v/>
      </c>
      <c r="E21" s="6" t="str">
        <f aca="false">IF(O21="","",O21)</f>
        <v/>
      </c>
      <c r="F21" s="6" t="str">
        <f aca="false">IF(P21="","",P21)</f>
        <v/>
      </c>
      <c r="G21" s="6"/>
      <c r="H21" s="6"/>
      <c r="I21" s="6" t="str">
        <f aca="false">IF(Q21="","",Q21)</f>
        <v/>
      </c>
      <c r="K21" s="70"/>
      <c r="L21" s="212"/>
      <c r="M21" s="65"/>
      <c r="N21" s="42"/>
      <c r="O21" s="42"/>
    </row>
    <row r="22" customFormat="false" ht="13.8" hidden="false" customHeight="false" outlineLevel="0" collapsed="false">
      <c r="A22" s="6"/>
      <c r="B22" s="16"/>
      <c r="C22" s="16"/>
      <c r="D22" s="6"/>
      <c r="E22" s="6"/>
      <c r="F22" s="6"/>
      <c r="G22" s="6"/>
      <c r="H22" s="6"/>
      <c r="I22" s="6"/>
      <c r="J22" s="6"/>
      <c r="K22" s="6"/>
      <c r="L22" s="16"/>
      <c r="M22" s="16"/>
      <c r="N22" s="42"/>
      <c r="O22" s="42"/>
    </row>
    <row r="23" customFormat="false" ht="13.8" hidden="false" customHeight="false" outlineLevel="0" collapsed="false">
      <c r="A23" s="6" t="str">
        <f aca="false">IF(K23="","",K23)</f>
        <v/>
      </c>
      <c r="B23" s="16" t="str">
        <f aca="false">IF(L23="","",L23)</f>
        <v/>
      </c>
      <c r="C23" s="16" t="str">
        <f aca="false">IF(M23="","",M23)</f>
        <v/>
      </c>
      <c r="D23" s="6" t="str">
        <f aca="false">IF(N23="","",N23)</f>
        <v/>
      </c>
      <c r="E23" s="6" t="str">
        <f aca="false">IF(O23="","",O23)</f>
        <v/>
      </c>
      <c r="F23" s="6" t="str">
        <f aca="false">IF(P23="","",P23)</f>
        <v/>
      </c>
      <c r="G23" s="6"/>
      <c r="H23" s="6"/>
      <c r="I23" s="6" t="str">
        <f aca="false">IF(Q23="","",Q23)</f>
        <v/>
      </c>
      <c r="K23" s="70"/>
      <c r="L23" s="212"/>
      <c r="M23" s="65"/>
      <c r="N23" s="42"/>
      <c r="O23" s="42"/>
    </row>
    <row r="24" customFormat="false" ht="13.8" hidden="false" customHeight="false" outlineLevel="0" collapsed="false">
      <c r="A24" s="6"/>
      <c r="B24" s="16"/>
      <c r="C24" s="16"/>
      <c r="D24" s="6"/>
      <c r="E24" s="6"/>
      <c r="F24" s="6"/>
      <c r="G24" s="6"/>
      <c r="H24" s="6"/>
      <c r="I24" s="6"/>
      <c r="J24" s="6"/>
      <c r="K24" s="6"/>
      <c r="L24" s="16"/>
      <c r="M24" s="16"/>
      <c r="N24" s="42"/>
      <c r="O24" s="42"/>
    </row>
    <row r="25" customFormat="false" ht="13.8" hidden="false" customHeight="false" outlineLevel="0" collapsed="false">
      <c r="A25" s="6" t="str">
        <f aca="false">IF(K25="","",K25)</f>
        <v/>
      </c>
      <c r="B25" s="16" t="str">
        <f aca="false">IF(L25="","",L25)</f>
        <v/>
      </c>
      <c r="C25" s="16" t="str">
        <f aca="false">IF(M25="","",M25)</f>
        <v/>
      </c>
      <c r="D25" s="6" t="str">
        <f aca="false">IF(N25="","",N25)</f>
        <v/>
      </c>
      <c r="E25" s="6" t="str">
        <f aca="false">IF(O25="","",O25)</f>
        <v/>
      </c>
      <c r="F25" s="6" t="str">
        <f aca="false">IF(P25="","",P25)</f>
        <v/>
      </c>
      <c r="G25" s="6"/>
      <c r="H25" s="6"/>
      <c r="I25" s="6" t="str">
        <f aca="false">IF(Q25="","",Q25)</f>
        <v/>
      </c>
      <c r="K25" s="70"/>
      <c r="L25" s="212"/>
      <c r="M25" s="65"/>
      <c r="N25" s="42"/>
      <c r="O25" s="42"/>
    </row>
    <row r="26" customFormat="false" ht="13.8" hidden="false" customHeight="false" outlineLevel="0" collapsed="false">
      <c r="A26" s="6"/>
      <c r="B26" s="16"/>
      <c r="C26" s="16"/>
      <c r="D26" s="6"/>
      <c r="E26" s="6"/>
      <c r="F26" s="6"/>
      <c r="G26" s="6"/>
      <c r="H26" s="6"/>
      <c r="I26" s="6"/>
      <c r="J26" s="6"/>
      <c r="K26" s="6"/>
      <c r="L26" s="16"/>
      <c r="M26" s="16"/>
      <c r="N26" s="42"/>
      <c r="O26" s="42"/>
    </row>
    <row r="27" customFormat="false" ht="13.8" hidden="false" customHeight="false" outlineLevel="0" collapsed="false">
      <c r="A27" s="6"/>
      <c r="B27" s="16"/>
      <c r="C27" s="16"/>
      <c r="D27" s="6"/>
      <c r="E27" s="6"/>
      <c r="F27" s="6"/>
      <c r="G27" s="6"/>
      <c r="H27" s="6"/>
      <c r="I27" s="6"/>
      <c r="K27" s="70"/>
      <c r="L27" s="212"/>
      <c r="M27" s="65"/>
      <c r="N27" s="42"/>
      <c r="O27" s="42"/>
    </row>
    <row r="28" customFormat="false" ht="13.8" hidden="false" customHeight="false" outlineLevel="0" collapsed="false">
      <c r="A28" s="6"/>
      <c r="B28" s="16"/>
      <c r="C28" s="16"/>
      <c r="D28" s="6"/>
      <c r="E28" s="6"/>
      <c r="F28" s="6"/>
      <c r="G28" s="6"/>
      <c r="H28" s="6"/>
      <c r="I28" s="6"/>
      <c r="J28" s="6"/>
      <c r="K28" s="6"/>
      <c r="L28" s="16"/>
      <c r="M28" s="16"/>
      <c r="N28" s="42"/>
      <c r="O28" s="42"/>
    </row>
    <row r="29" customFormat="false" ht="13.8" hidden="false" customHeight="false" outlineLevel="0" collapsed="false">
      <c r="A29" s="6" t="str">
        <f aca="false">IF(K29="","",K29)</f>
        <v/>
      </c>
      <c r="B29" s="16" t="str">
        <f aca="false">IF(L29="","",L29)</f>
        <v/>
      </c>
      <c r="C29" s="16" t="str">
        <f aca="false">IF(M29="","",M29)</f>
        <v/>
      </c>
      <c r="D29" s="6" t="str">
        <f aca="false">IF(N29="","",N29)</f>
        <v/>
      </c>
      <c r="E29" s="6" t="str">
        <f aca="false">IF(O29="","",O29)</f>
        <v/>
      </c>
      <c r="F29" s="6" t="str">
        <f aca="false">IF(P29="","",P29)</f>
        <v/>
      </c>
      <c r="G29" s="6"/>
      <c r="H29" s="6"/>
      <c r="I29" s="6" t="str">
        <f aca="false">IF(Q29="","",Q29)</f>
        <v/>
      </c>
      <c r="K29" s="70"/>
      <c r="L29" s="212"/>
      <c r="M29" s="65"/>
      <c r="N29" s="42"/>
      <c r="O29" s="42"/>
    </row>
    <row r="30" customFormat="false" ht="13.8" hidden="false" customHeight="false" outlineLevel="0" collapsed="false">
      <c r="A30" s="6" t="str">
        <f aca="false">IF(K30="","",K30)</f>
        <v/>
      </c>
      <c r="B30" s="16" t="str">
        <f aca="false">IF(L30="","",L30)</f>
        <v/>
      </c>
      <c r="C30" s="16" t="str">
        <f aca="false">IF(M30="","",M30)</f>
        <v/>
      </c>
      <c r="D30" s="6" t="str">
        <f aca="false">IF(N30="","",N30)</f>
        <v/>
      </c>
      <c r="E30" s="6" t="str">
        <f aca="false">IF(O30="","",O30)</f>
        <v/>
      </c>
      <c r="F30" s="6" t="str">
        <f aca="false">IF(P30="","",P30)</f>
        <v/>
      </c>
      <c r="G30" s="6"/>
      <c r="H30" s="6"/>
      <c r="I30" s="6" t="str">
        <f aca="false">IF(Q30="","",Q30)</f>
        <v/>
      </c>
      <c r="J30" s="6"/>
      <c r="K30" s="6"/>
      <c r="L30" s="6"/>
      <c r="M30" s="16"/>
      <c r="N30" s="42"/>
      <c r="O30" s="42"/>
    </row>
    <row r="31" customFormat="false" ht="15" hidden="false" customHeight="false" outlineLevel="0" collapsed="false">
      <c r="A31" s="6"/>
      <c r="B31" s="6"/>
      <c r="C31" s="218"/>
      <c r="D31" s="16"/>
      <c r="E31" s="16"/>
      <c r="F31" s="16"/>
      <c r="G31" s="16"/>
      <c r="H31" s="16"/>
      <c r="I31" s="16"/>
      <c r="M31" s="42"/>
      <c r="N31" s="42"/>
      <c r="O31" s="42"/>
    </row>
    <row r="32" customFormat="false" ht="15" hidden="false" customHeight="false" outlineLevel="0" collapsed="false">
      <c r="A32" s="6"/>
      <c r="B32" s="6"/>
      <c r="C32" s="219" t="n">
        <f aca="false">SUM(C5:C30)</f>
        <v>2080</v>
      </c>
      <c r="D32" s="218"/>
      <c r="E32" s="218"/>
      <c r="F32" s="218"/>
      <c r="G32" s="218"/>
      <c r="H32" s="218"/>
      <c r="I32" s="218"/>
      <c r="L32" s="42" t="n">
        <f aca="false">SUM(L5:L29)</f>
        <v>1280</v>
      </c>
      <c r="M32" s="42"/>
      <c r="N32" s="213"/>
      <c r="O32" s="213"/>
    </row>
  </sheetData>
  <mergeCells count="6">
    <mergeCell ref="A1:A2"/>
    <mergeCell ref="B1:C2"/>
    <mergeCell ref="D1:E2"/>
    <mergeCell ref="K1:K2"/>
    <mergeCell ref="L1:M2"/>
    <mergeCell ref="N1:O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C000"/>
    <pageSetUpPr fitToPage="false"/>
  </sheetPr>
  <dimension ref="A1:AG4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1015625" defaultRowHeight="15" zeroHeight="false" outlineLevelRow="0" outlineLevelCol="0"/>
  <cols>
    <col collapsed="false" customWidth="true" hidden="false" outlineLevel="0" max="1" min="1" style="3" width="20.77"/>
    <col collapsed="false" customWidth="false" hidden="false" outlineLevel="0" max="2" min="2" style="3" width="11.08"/>
    <col collapsed="false" customWidth="false" hidden="false" outlineLevel="0" max="3" min="3" style="213" width="11.08"/>
    <col collapsed="false" customWidth="true" hidden="false" outlineLevel="0" max="4" min="4" style="3" width="8.73"/>
    <col collapsed="false" customWidth="false" hidden="false" outlineLevel="0" max="10" min="5" style="3" width="11.08"/>
    <col collapsed="false" customWidth="true" hidden="false" outlineLevel="0" max="11" min="11" style="3" width="20.77"/>
    <col collapsed="false" customWidth="false" hidden="false" outlineLevel="0" max="13" min="12" style="3" width="11.08"/>
    <col collapsed="false" customWidth="true" hidden="false" outlineLevel="0" max="14" min="14" style="3" width="9.7"/>
    <col collapsed="false" customWidth="true" hidden="false" outlineLevel="0" max="15" min="15" style="3" width="7.21"/>
    <col collapsed="false" customWidth="true" hidden="false" outlineLevel="0" max="16" min="16" style="3" width="5.26"/>
    <col collapsed="false" customWidth="true" hidden="false" outlineLevel="0" max="17" min="17" style="3" width="117.37"/>
    <col collapsed="false" customWidth="false" hidden="false" outlineLevel="0" max="1024" min="18" style="3" width="11.08"/>
  </cols>
  <sheetData>
    <row r="1" customFormat="false" ht="15" hidden="false" customHeight="true" outlineLevel="0" collapsed="false">
      <c r="A1" s="60" t="str">
        <f aca="false">IF(K1="","",K1)</f>
        <v>Investitionen</v>
      </c>
      <c r="B1" s="60" t="str">
        <f aca="false">IF(L1="","",L1)</f>
        <v>TUT</v>
      </c>
      <c r="C1" s="60"/>
      <c r="D1" s="206" t="str">
        <f aca="false">IF(N1="","",N1)</f>
        <v>Anlage A 10</v>
      </c>
      <c r="E1" s="206"/>
      <c r="F1" s="6"/>
      <c r="G1" s="6"/>
      <c r="H1" s="6"/>
      <c r="I1" s="6"/>
      <c r="J1" s="6"/>
      <c r="K1" s="60" t="s">
        <v>101</v>
      </c>
      <c r="L1" s="60" t="s">
        <v>242</v>
      </c>
      <c r="M1" s="60"/>
      <c r="N1" s="215" t="s">
        <v>303</v>
      </c>
      <c r="O1" s="215"/>
    </row>
    <row r="2" customFormat="false" ht="15.75" hidden="false" customHeight="true" outlineLevel="0" collapsed="false">
      <c r="A2" s="60"/>
      <c r="B2" s="60"/>
      <c r="C2" s="60"/>
      <c r="D2" s="206"/>
      <c r="E2" s="206"/>
      <c r="F2" s="6"/>
      <c r="G2" s="6"/>
      <c r="H2" s="6"/>
      <c r="I2" s="6"/>
      <c r="J2" s="6"/>
      <c r="K2" s="60"/>
      <c r="L2" s="60"/>
      <c r="M2" s="60"/>
      <c r="N2" s="215"/>
      <c r="O2" s="215"/>
    </row>
    <row r="3" customFormat="false" ht="18.75" hidden="false" customHeight="false" outlineLevel="0" collapsed="false">
      <c r="A3" s="208"/>
      <c r="B3" s="208"/>
      <c r="C3" s="216"/>
      <c r="D3" s="100"/>
      <c r="E3" s="6"/>
      <c r="F3" s="6"/>
      <c r="G3" s="6"/>
      <c r="H3" s="6"/>
      <c r="I3" s="6"/>
      <c r="J3" s="6"/>
      <c r="K3" s="208"/>
      <c r="L3" s="208"/>
      <c r="M3" s="208"/>
      <c r="N3" s="100"/>
      <c r="O3" s="100"/>
    </row>
    <row r="4" customFormat="false" ht="18.75" hidden="false" customHeight="false" outlineLevel="0" collapsed="false">
      <c r="A4" s="208"/>
      <c r="B4" s="208"/>
      <c r="C4" s="216"/>
      <c r="D4" s="100"/>
      <c r="E4" s="6"/>
      <c r="F4" s="6"/>
      <c r="G4" s="6"/>
      <c r="H4" s="6"/>
      <c r="I4" s="6"/>
      <c r="J4" s="6"/>
      <c r="K4" s="208" t="s">
        <v>279</v>
      </c>
      <c r="L4" s="209" t="s">
        <v>280</v>
      </c>
      <c r="M4" s="208"/>
      <c r="N4" s="100"/>
      <c r="O4" s="100"/>
    </row>
    <row r="5" customFormat="false" ht="13.8" hidden="false" customHeight="false" outlineLevel="0" collapsed="false">
      <c r="A5" s="6" t="str">
        <f aca="false">IF(K5="","",K5)</f>
        <v>PCs 2x</v>
      </c>
      <c r="B5" s="16" t="str">
        <f aca="false">IF(L5="","",L5)</f>
        <v/>
      </c>
      <c r="C5" s="16" t="n">
        <f aca="false">IF(M5="","",M5)</f>
        <v>1500</v>
      </c>
      <c r="D5" s="6" t="str">
        <f aca="false">IF(P5="","",P5)</f>
        <v/>
      </c>
      <c r="E5" s="6"/>
      <c r="F5" s="6"/>
      <c r="G5" s="6"/>
      <c r="H5" s="6"/>
      <c r="I5" s="6"/>
      <c r="J5" s="6"/>
      <c r="K5" s="70" t="s">
        <v>304</v>
      </c>
      <c r="L5" s="212"/>
      <c r="M5" s="65" t="n">
        <v>1500</v>
      </c>
      <c r="N5" s="107"/>
      <c r="Q5" s="220" t="s">
        <v>305</v>
      </c>
    </row>
    <row r="6" customFormat="false" ht="13.8" hidden="false" customHeight="false" outlineLevel="0" collapsed="false">
      <c r="A6" s="6"/>
      <c r="B6" s="16"/>
      <c r="C6" s="16"/>
      <c r="D6" s="6"/>
      <c r="E6" s="6"/>
      <c r="F6" s="6"/>
      <c r="G6" s="6"/>
      <c r="H6" s="6"/>
      <c r="I6" s="6"/>
      <c r="J6" s="6"/>
      <c r="K6" s="6"/>
      <c r="L6" s="16"/>
      <c r="M6" s="16"/>
      <c r="N6" s="107"/>
      <c r="P6" s="42"/>
      <c r="Q6" s="54"/>
    </row>
    <row r="7" customFormat="false" ht="13.8" hidden="false" customHeight="false" outlineLevel="0" collapsed="false">
      <c r="A7" s="213" t="str">
        <f aca="false">IF(K7="","",K7)</f>
        <v>Stühle</v>
      </c>
      <c r="B7" s="42" t="str">
        <f aca="false">IF(L7="","",L7)</f>
        <v/>
      </c>
      <c r="C7" s="42" t="n">
        <f aca="false">IF(M7="","",M7)</f>
        <v>600</v>
      </c>
      <c r="D7" s="6" t="str">
        <f aca="false">IF(P7="","",P7)</f>
        <v/>
      </c>
      <c r="E7" s="6"/>
      <c r="F7" s="6"/>
      <c r="G7" s="6"/>
      <c r="H7" s="6"/>
      <c r="I7" s="6"/>
      <c r="J7" s="6"/>
      <c r="K7" s="70" t="s">
        <v>306</v>
      </c>
      <c r="L7" s="212"/>
      <c r="M7" s="65" t="n">
        <v>600</v>
      </c>
      <c r="N7" s="107"/>
      <c r="P7" s="42"/>
      <c r="Q7" s="54"/>
    </row>
    <row r="8" customFormat="false" ht="13.8" hidden="false" customHeight="false" outlineLevel="0" collapsed="false">
      <c r="B8" s="42"/>
      <c r="C8" s="42"/>
      <c r="D8" s="6"/>
      <c r="E8" s="6"/>
      <c r="F8" s="6"/>
      <c r="G8" s="6"/>
      <c r="H8" s="6"/>
      <c r="I8" s="6"/>
      <c r="J8" s="6"/>
      <c r="L8" s="42"/>
      <c r="N8" s="107"/>
      <c r="P8" s="42"/>
      <c r="Q8" s="54"/>
    </row>
    <row r="9" customFormat="false" ht="13.8" hidden="false" customHeight="false" outlineLevel="0" collapsed="false">
      <c r="A9" s="6" t="str">
        <f aca="false">IF(K9="","",K9)</f>
        <v>PC-Zubehör</v>
      </c>
      <c r="B9" s="16" t="str">
        <f aca="false">IF(L9="","",L9)</f>
        <v/>
      </c>
      <c r="C9" s="16" t="n">
        <f aca="false">IF(M9="","",M9)</f>
        <v>430</v>
      </c>
      <c r="D9" s="6" t="str">
        <f aca="false">IF(P9="","",P9)</f>
        <v/>
      </c>
      <c r="E9" s="6"/>
      <c r="F9" s="6"/>
      <c r="G9" s="6"/>
      <c r="H9" s="6"/>
      <c r="I9" s="6"/>
      <c r="J9" s="6"/>
      <c r="K9" s="70" t="s">
        <v>307</v>
      </c>
      <c r="L9" s="212"/>
      <c r="M9" s="65" t="n">
        <v>430</v>
      </c>
      <c r="N9" s="107"/>
      <c r="P9" s="42"/>
      <c r="Q9" s="221"/>
    </row>
    <row r="10" customFormat="false" ht="13.8" hidden="false" customHeight="false" outlineLevel="0" collapsed="false">
      <c r="A10" s="6"/>
      <c r="B10" s="16"/>
      <c r="C10" s="16"/>
      <c r="D10" s="6"/>
      <c r="E10" s="6"/>
      <c r="F10" s="6"/>
      <c r="G10" s="6"/>
      <c r="H10" s="6"/>
      <c r="I10" s="6"/>
      <c r="J10" s="6"/>
      <c r="K10" s="6"/>
      <c r="L10" s="16"/>
      <c r="M10" s="16"/>
      <c r="N10" s="107"/>
      <c r="P10" s="42"/>
      <c r="Q10" s="54"/>
    </row>
    <row r="11" customFormat="false" ht="13.8" hidden="false" customHeight="false" outlineLevel="0" collapsed="false">
      <c r="A11" s="6" t="str">
        <f aca="false">IF(K11="","",K11)</f>
        <v>PS5 + Spiele</v>
      </c>
      <c r="B11" s="16" t="str">
        <f aca="false">IF(L11="","",L11)</f>
        <v/>
      </c>
      <c r="C11" s="16" t="n">
        <f aca="false">IF(M11="","",M11)</f>
        <v>750</v>
      </c>
      <c r="D11" s="6" t="str">
        <f aca="false">IF(P11="","",P11)</f>
        <v/>
      </c>
      <c r="E11" s="6"/>
      <c r="F11" s="6"/>
      <c r="G11" s="6"/>
      <c r="H11" s="6"/>
      <c r="I11" s="6"/>
      <c r="J11" s="6"/>
      <c r="K11" s="70" t="s">
        <v>308</v>
      </c>
      <c r="L11" s="212"/>
      <c r="M11" s="65" t="n">
        <v>750</v>
      </c>
      <c r="N11" s="107"/>
      <c r="O11" s="69"/>
      <c r="P11" s="195"/>
      <c r="Q11" s="220"/>
    </row>
    <row r="12" customFormat="false" ht="13.8" hidden="false" customHeight="false" outlineLevel="0" collapsed="false">
      <c r="A12" s="6"/>
      <c r="B12" s="16"/>
      <c r="C12" s="16"/>
      <c r="D12" s="6"/>
      <c r="E12" s="6"/>
      <c r="F12" s="6"/>
      <c r="G12" s="6"/>
      <c r="H12" s="6"/>
      <c r="I12" s="6"/>
      <c r="J12" s="6"/>
      <c r="K12" s="6"/>
      <c r="L12" s="16"/>
      <c r="M12" s="6"/>
      <c r="N12" s="107"/>
      <c r="O12" s="69"/>
      <c r="P12" s="195"/>
      <c r="Q12" s="222"/>
    </row>
    <row r="13" customFormat="false" ht="13.8" hidden="false" customHeight="false" outlineLevel="0" collapsed="false">
      <c r="A13" s="6" t="str">
        <f aca="false">IF(K13="","",K13)</f>
        <v>Magnettafeln</v>
      </c>
      <c r="B13" s="16" t="str">
        <f aca="false">IF(L13="","",L13)</f>
        <v/>
      </c>
      <c r="C13" s="16" t="n">
        <f aca="false">IF(M13="","",M13)</f>
        <v>50</v>
      </c>
      <c r="D13" s="6" t="str">
        <f aca="false">IF(P13="","",P13)</f>
        <v/>
      </c>
      <c r="E13" s="6"/>
      <c r="F13" s="6"/>
      <c r="G13" s="6"/>
      <c r="H13" s="6"/>
      <c r="I13" s="6"/>
      <c r="J13" s="6"/>
      <c r="K13" s="70" t="s">
        <v>309</v>
      </c>
      <c r="L13" s="212"/>
      <c r="M13" s="65" t="n">
        <v>50</v>
      </c>
      <c r="N13" s="107"/>
      <c r="O13" s="69"/>
      <c r="P13" s="195"/>
      <c r="Q13" s="220"/>
    </row>
    <row r="14" customFormat="false" ht="13.8" hidden="false" customHeight="false" outlineLevel="0" collapsed="false">
      <c r="A14" s="6"/>
      <c r="B14" s="16"/>
      <c r="C14" s="16"/>
      <c r="D14" s="6"/>
      <c r="E14" s="6"/>
      <c r="F14" s="6"/>
      <c r="G14" s="6"/>
      <c r="H14" s="6"/>
      <c r="I14" s="6"/>
      <c r="J14" s="6"/>
      <c r="K14" s="6"/>
      <c r="L14" s="16"/>
      <c r="M14" s="16"/>
      <c r="N14" s="107"/>
      <c r="O14" s="69"/>
      <c r="P14" s="195"/>
      <c r="Q14" s="222"/>
    </row>
    <row r="15" customFormat="false" ht="13.8" hidden="false" customHeight="false" outlineLevel="0" collapsed="false">
      <c r="A15" s="6" t="str">
        <f aca="false">IF(K15="","",K15)</f>
        <v>Bildschirme 2x</v>
      </c>
      <c r="B15" s="16" t="str">
        <f aca="false">IF(L15="","",L15)</f>
        <v/>
      </c>
      <c r="C15" s="16" t="n">
        <f aca="false">IF(M15="","",M15)</f>
        <v>500</v>
      </c>
      <c r="D15" s="6" t="str">
        <f aca="false">IF(P15="","",P15)</f>
        <v/>
      </c>
      <c r="E15" s="6"/>
      <c r="F15" s="6"/>
      <c r="G15" s="6"/>
      <c r="H15" s="6"/>
      <c r="I15" s="6"/>
      <c r="J15" s="6"/>
      <c r="K15" s="70" t="s">
        <v>310</v>
      </c>
      <c r="L15" s="212"/>
      <c r="M15" s="65" t="n">
        <v>500</v>
      </c>
      <c r="N15" s="107"/>
      <c r="O15" s="69"/>
      <c r="P15" s="195"/>
      <c r="Q15" s="220"/>
    </row>
    <row r="16" customFormat="false" ht="13.8" hidden="false" customHeight="false" outlineLevel="0" collapsed="false">
      <c r="A16" s="6"/>
      <c r="B16" s="16"/>
      <c r="C16" s="16"/>
      <c r="D16" s="6"/>
      <c r="E16" s="6"/>
      <c r="F16" s="6"/>
      <c r="G16" s="6"/>
      <c r="H16" s="6"/>
      <c r="I16" s="6"/>
      <c r="J16" s="6"/>
      <c r="K16" s="6"/>
      <c r="L16" s="16"/>
      <c r="M16" s="16"/>
      <c r="N16" s="107"/>
      <c r="O16" s="69"/>
      <c r="P16" s="195"/>
      <c r="Q16" s="222"/>
    </row>
    <row r="17" customFormat="false" ht="13.8" hidden="false" customHeight="false" outlineLevel="0" collapsed="false">
      <c r="A17" s="6" t="str">
        <f aca="false">IF(K17="","",K17)</f>
        <v>Seminare</v>
      </c>
      <c r="B17" s="16" t="n">
        <f aca="false">IF(L17="","",L17)</f>
        <v>1000</v>
      </c>
      <c r="C17" s="16" t="n">
        <f aca="false">IF(M17="","",M17)</f>
        <v>1000</v>
      </c>
      <c r="D17" s="6" t="str">
        <f aca="false">IF(P17="","",P17)</f>
        <v/>
      </c>
      <c r="E17" s="6"/>
      <c r="F17" s="6"/>
      <c r="G17" s="6"/>
      <c r="H17" s="6"/>
      <c r="I17" s="6"/>
      <c r="J17" s="6"/>
      <c r="K17" s="70" t="s">
        <v>311</v>
      </c>
      <c r="L17" s="212" t="n">
        <v>1000</v>
      </c>
      <c r="M17" s="65" t="n">
        <v>1000</v>
      </c>
      <c r="N17" s="107" t="s">
        <v>285</v>
      </c>
      <c r="O17" s="69"/>
      <c r="P17" s="195"/>
      <c r="Q17" s="223"/>
    </row>
    <row r="18" customFormat="false" ht="13.8" hidden="false" customHeight="false" outlineLevel="0" collapsed="false">
      <c r="A18" s="6"/>
      <c r="B18" s="16"/>
      <c r="C18" s="16"/>
      <c r="D18" s="6"/>
      <c r="E18" s="6"/>
      <c r="F18" s="6"/>
      <c r="G18" s="6"/>
      <c r="H18" s="6"/>
      <c r="I18" s="6"/>
      <c r="J18" s="6"/>
      <c r="K18" s="6"/>
      <c r="L18" s="16"/>
      <c r="M18" s="16"/>
      <c r="N18" s="107"/>
      <c r="O18" s="69"/>
      <c r="P18" s="195"/>
      <c r="Q18" s="222"/>
    </row>
    <row r="19" customFormat="false" ht="13.8" hidden="false" customHeight="false" outlineLevel="0" collapsed="false">
      <c r="A19" s="6" t="str">
        <f aca="false">IF(K19="","",K19)</f>
        <v>Billardzubehör</v>
      </c>
      <c r="B19" s="16" t="str">
        <f aca="false">IF(L19="","",L19)</f>
        <v/>
      </c>
      <c r="C19" s="16" t="n">
        <f aca="false">IF(M19="","",M19)</f>
        <v>200</v>
      </c>
      <c r="D19" s="6" t="str">
        <f aca="false">IF(P19="","",P19)</f>
        <v/>
      </c>
      <c r="E19" s="6"/>
      <c r="F19" s="6"/>
      <c r="G19" s="6"/>
      <c r="H19" s="6"/>
      <c r="I19" s="6"/>
      <c r="J19" s="6"/>
      <c r="K19" s="70" t="s">
        <v>312</v>
      </c>
      <c r="L19" s="212"/>
      <c r="M19" s="65" t="n">
        <v>200</v>
      </c>
      <c r="N19" s="107"/>
      <c r="O19" s="69"/>
      <c r="P19" s="195"/>
      <c r="Q19" s="222"/>
    </row>
    <row r="20" customFormat="false" ht="13.8" hidden="false" customHeight="false" outlineLevel="0" collapsed="false">
      <c r="A20" s="6"/>
      <c r="B20" s="16"/>
      <c r="C20" s="16"/>
      <c r="D20" s="6"/>
      <c r="E20" s="6"/>
      <c r="F20" s="6"/>
      <c r="G20" s="6"/>
      <c r="H20" s="6"/>
      <c r="I20" s="6"/>
      <c r="J20" s="6"/>
      <c r="K20" s="6"/>
      <c r="L20" s="16"/>
      <c r="M20" s="16"/>
      <c r="N20" s="107"/>
      <c r="O20" s="69"/>
      <c r="P20" s="195"/>
      <c r="Q20" s="222"/>
    </row>
    <row r="21" customFormat="false" ht="13.8" hidden="false" customHeight="false" outlineLevel="0" collapsed="false">
      <c r="A21" s="6" t="str">
        <f aca="false">IF(K21="","",K21)</f>
        <v>Billardtuch</v>
      </c>
      <c r="B21" s="16" t="str">
        <f aca="false">IF(L21="","",L21)</f>
        <v/>
      </c>
      <c r="C21" s="16" t="n">
        <f aca="false">IF(M21="","",M21)</f>
        <v>450</v>
      </c>
      <c r="D21" s="6" t="str">
        <f aca="false">IF(P21="","",P21)</f>
        <v/>
      </c>
      <c r="E21" s="6"/>
      <c r="F21" s="6"/>
      <c r="G21" s="6"/>
      <c r="H21" s="6"/>
      <c r="I21" s="6"/>
      <c r="J21" s="6"/>
      <c r="K21" s="70" t="s">
        <v>313</v>
      </c>
      <c r="L21" s="212"/>
      <c r="M21" s="65" t="n">
        <v>450</v>
      </c>
      <c r="N21" s="107"/>
      <c r="O21" s="69"/>
      <c r="P21" s="195"/>
      <c r="Q21" s="222"/>
    </row>
    <row r="22" customFormat="false" ht="13.8" hidden="false" customHeight="false" outlineLevel="0" collapsed="false">
      <c r="A22" s="6"/>
      <c r="B22" s="16"/>
      <c r="C22" s="16"/>
      <c r="D22" s="6"/>
      <c r="E22" s="6"/>
      <c r="F22" s="6"/>
      <c r="G22" s="6"/>
      <c r="H22" s="6"/>
      <c r="I22" s="6"/>
      <c r="J22" s="6"/>
      <c r="K22" s="6"/>
      <c r="L22" s="16"/>
      <c r="M22" s="16"/>
      <c r="N22" s="107"/>
      <c r="O22" s="69"/>
      <c r="P22" s="195"/>
      <c r="Q22" s="222"/>
    </row>
    <row r="23" customFormat="false" ht="13.8" hidden="false" customHeight="false" outlineLevel="0" collapsed="false">
      <c r="A23" s="6" t="str">
        <f aca="false">IF(K23="","",K23)</f>
        <v>Bürostühle</v>
      </c>
      <c r="B23" s="16" t="n">
        <f aca="false">IF(L23="","",L23)</f>
        <v>500</v>
      </c>
      <c r="C23" s="16" t="str">
        <f aca="false">IF(M23="","",M23)</f>
        <v/>
      </c>
      <c r="D23" s="6" t="str">
        <f aca="false">IF(P23="","",P23)</f>
        <v/>
      </c>
      <c r="E23" s="6"/>
      <c r="F23" s="6"/>
      <c r="G23" s="6"/>
      <c r="H23" s="6"/>
      <c r="I23" s="6"/>
      <c r="J23" s="6"/>
      <c r="K23" s="70" t="s">
        <v>314</v>
      </c>
      <c r="L23" s="212" t="n">
        <v>500</v>
      </c>
      <c r="M23" s="65"/>
      <c r="N23" s="107" t="s">
        <v>285</v>
      </c>
      <c r="O23" s="69"/>
      <c r="P23" s="195"/>
      <c r="Q23" s="220"/>
    </row>
    <row r="24" customFormat="false" ht="13.8" hidden="false" customHeight="false" outlineLevel="0" collapsed="false">
      <c r="A24" s="6"/>
      <c r="B24" s="16"/>
      <c r="C24" s="16"/>
      <c r="D24" s="6"/>
      <c r="E24" s="6"/>
      <c r="F24" s="6"/>
      <c r="G24" s="6"/>
      <c r="H24" s="6"/>
      <c r="I24" s="6"/>
      <c r="J24" s="6"/>
      <c r="K24" s="6"/>
      <c r="L24" s="16"/>
      <c r="M24" s="16"/>
      <c r="N24" s="107"/>
      <c r="O24" s="69"/>
      <c r="P24" s="195"/>
      <c r="Q24" s="222"/>
    </row>
    <row r="25" customFormat="false" ht="13.8" hidden="false" customHeight="false" outlineLevel="0" collapsed="false">
      <c r="A25" s="6" t="str">
        <f aca="false">IF(K25="","",K25)</f>
        <v>Teufel Rockstar Air Bundle</v>
      </c>
      <c r="B25" s="16" t="n">
        <f aca="false">IF(L25="","",L25)</f>
        <v>1000</v>
      </c>
      <c r="C25" s="16" t="str">
        <f aca="false">IF(M25="","",M25)</f>
        <v/>
      </c>
      <c r="D25" s="6" t="str">
        <f aca="false">IF(P25="","",P25)</f>
        <v/>
      </c>
      <c r="E25" s="6"/>
      <c r="F25" s="6"/>
      <c r="G25" s="6"/>
      <c r="H25" s="6"/>
      <c r="I25" s="6"/>
      <c r="J25" s="6"/>
      <c r="K25" s="70" t="s">
        <v>315</v>
      </c>
      <c r="L25" s="65" t="n">
        <v>1000</v>
      </c>
      <c r="M25" s="65"/>
      <c r="N25" s="2" t="s">
        <v>316</v>
      </c>
      <c r="O25" s="69"/>
      <c r="P25" s="195"/>
      <c r="Q25" s="223"/>
    </row>
    <row r="26" customFormat="false" ht="13.8" hidden="false" customHeight="false" outlineLevel="0" collapsed="false">
      <c r="A26" s="6"/>
      <c r="B26" s="16"/>
      <c r="C26" s="16"/>
      <c r="D26" s="6"/>
      <c r="E26" s="6"/>
      <c r="F26" s="6"/>
      <c r="G26" s="6"/>
      <c r="H26" s="6"/>
      <c r="I26" s="6"/>
      <c r="J26" s="6"/>
      <c r="K26" s="6"/>
      <c r="L26" s="16"/>
      <c r="M26" s="16"/>
      <c r="N26" s="107"/>
      <c r="O26" s="69"/>
      <c r="P26" s="195"/>
      <c r="Q26" s="222"/>
    </row>
    <row r="27" customFormat="false" ht="13.8" hidden="false" customHeight="false" outlineLevel="0" collapsed="false">
      <c r="A27" s="6" t="str">
        <f aca="false">IF(K27="","",K27)</f>
        <v>Tischtennisplatte</v>
      </c>
      <c r="B27" s="16" t="n">
        <f aca="false">IF(L27="","",L27)</f>
        <v>500</v>
      </c>
      <c r="C27" s="16" t="str">
        <f aca="false">IF(M27="","",M27)</f>
        <v/>
      </c>
      <c r="D27" s="6"/>
      <c r="E27" s="6"/>
      <c r="F27" s="6"/>
      <c r="G27" s="6"/>
      <c r="H27" s="6"/>
      <c r="I27" s="6"/>
      <c r="J27" s="6"/>
      <c r="K27" s="70" t="s">
        <v>317</v>
      </c>
      <c r="L27" s="65" t="n">
        <v>500</v>
      </c>
      <c r="M27" s="65"/>
      <c r="N27" s="107"/>
      <c r="O27" s="69"/>
      <c r="P27" s="195"/>
      <c r="Q27" s="223"/>
    </row>
    <row r="28" customFormat="false" ht="13.8" hidden="false" customHeight="false" outlineLevel="0" collapsed="false">
      <c r="A28" s="6"/>
      <c r="B28" s="16"/>
      <c r="C28" s="16"/>
      <c r="D28" s="6"/>
      <c r="E28" s="6"/>
      <c r="F28" s="6"/>
      <c r="G28" s="6"/>
      <c r="H28" s="6"/>
      <c r="I28" s="6"/>
      <c r="J28" s="6"/>
      <c r="K28" s="6"/>
      <c r="L28" s="16"/>
      <c r="M28" s="16"/>
      <c r="N28" s="107"/>
      <c r="P28" s="42"/>
      <c r="Q28" s="54"/>
    </row>
    <row r="29" customFormat="false" ht="13.8" hidden="false" customHeight="false" outlineLevel="0" collapsed="false">
      <c r="A29" s="6" t="str">
        <f aca="false">IF(K29="","",K29)</f>
        <v>Couchtisch</v>
      </c>
      <c r="B29" s="16" t="n">
        <f aca="false">IF(L29="","",L29)</f>
        <v>400</v>
      </c>
      <c r="C29" s="16" t="str">
        <f aca="false">IF(M29="","",M29)</f>
        <v/>
      </c>
      <c r="D29" s="6" t="str">
        <f aca="false">IF(P29="","",P29)</f>
        <v/>
      </c>
      <c r="E29" s="6"/>
      <c r="F29" s="6"/>
      <c r="G29" s="6"/>
      <c r="H29" s="6"/>
      <c r="I29" s="6"/>
      <c r="J29" s="6"/>
      <c r="K29" s="70" t="s">
        <v>318</v>
      </c>
      <c r="L29" s="65" t="n">
        <v>400</v>
      </c>
      <c r="M29" s="65"/>
      <c r="N29" s="224" t="s">
        <v>319</v>
      </c>
      <c r="P29" s="42"/>
      <c r="Q29" s="54"/>
    </row>
    <row r="30" customFormat="false" ht="13.8" hidden="false" customHeight="false" outlineLevel="0" collapsed="false">
      <c r="A30" s="6" t="str">
        <f aca="false">IF(M30="","",M30)</f>
        <v/>
      </c>
      <c r="B30" s="16" t="str">
        <f aca="false">IF(N30="","",N30)</f>
        <v/>
      </c>
      <c r="C30" s="16" t="str">
        <f aca="false">IF(O30="","",O30)</f>
        <v/>
      </c>
      <c r="D30" s="6" t="str">
        <f aca="false">IF(P30="","",P30)</f>
        <v/>
      </c>
      <c r="E30" s="6"/>
      <c r="F30" s="6"/>
      <c r="G30" s="6"/>
      <c r="H30" s="6"/>
      <c r="I30" s="6"/>
      <c r="J30" s="6"/>
      <c r="K30" s="6" t="str">
        <f aca="false">IF(R30="","",R30)</f>
        <v/>
      </c>
      <c r="L30" s="16"/>
      <c r="M30" s="6"/>
      <c r="N30" s="225"/>
      <c r="O30" s="16"/>
      <c r="P30" s="42"/>
      <c r="Q30" s="54"/>
    </row>
    <row r="31" customFormat="false" ht="15" hidden="false" customHeight="false" outlineLevel="0" collapsed="false">
      <c r="A31" s="6"/>
      <c r="B31" s="6"/>
      <c r="C31" s="16"/>
      <c r="D31" s="16"/>
      <c r="E31" s="16"/>
      <c r="F31" s="16"/>
      <c r="G31" s="16"/>
      <c r="H31" s="16"/>
      <c r="I31" s="42"/>
      <c r="J31" s="42"/>
      <c r="L31" s="42"/>
      <c r="M31" s="42"/>
      <c r="N31" s="226"/>
      <c r="O31" s="42"/>
      <c r="Q31" s="54"/>
    </row>
    <row r="32" customFormat="false" ht="15" hidden="false" customHeight="false" outlineLevel="0" collapsed="false">
      <c r="A32" s="6"/>
      <c r="B32" s="6"/>
      <c r="C32" s="17" t="n">
        <f aca="false">SUM(C5:C29)</f>
        <v>5480</v>
      </c>
      <c r="D32" s="218"/>
      <c r="E32" s="218"/>
      <c r="F32" s="218"/>
      <c r="G32" s="218"/>
      <c r="H32" s="218"/>
      <c r="I32" s="213"/>
      <c r="L32" s="42" t="n">
        <f aca="false">SUM(L6:L30)</f>
        <v>3400</v>
      </c>
      <c r="M32" s="42"/>
      <c r="N32" s="227"/>
      <c r="O32" s="213"/>
      <c r="Q32" s="54"/>
    </row>
    <row r="35" customFormat="false" ht="15.75" hidden="false" customHeight="false" outlineLevel="0" collapsed="false">
      <c r="J35" s="42"/>
    </row>
    <row r="36" customFormat="false" ht="13.8" hidden="false" customHeight="false" outlineLevel="0" collapsed="false">
      <c r="P36" s="221"/>
      <c r="Q36" s="221"/>
      <c r="R36" s="221"/>
    </row>
    <row r="37" customFormat="false" ht="13.8" hidden="false" customHeight="false" outlineLevel="0" collapsed="false">
      <c r="P37" s="228"/>
      <c r="Q37" s="221"/>
      <c r="R37" s="229"/>
    </row>
    <row r="38" customFormat="false" ht="13.8" hidden="false" customHeight="false" outlineLevel="0" collapsed="false">
      <c r="P38" s="228"/>
      <c r="Q38" s="221"/>
      <c r="R38" s="229"/>
    </row>
    <row r="39" customFormat="false" ht="13.8" hidden="false" customHeight="false" outlineLevel="0" collapsed="false">
      <c r="P39" s="228"/>
      <c r="Q39" s="221"/>
      <c r="R39" s="229"/>
    </row>
    <row r="40" customFormat="false" ht="13.8" hidden="false" customHeight="false" outlineLevel="0" collapsed="false">
      <c r="P40" s="228"/>
      <c r="Q40" s="221"/>
      <c r="R40" s="229"/>
    </row>
    <row r="41" customFormat="false" ht="13.8" hidden="false" customHeight="false" outlineLevel="0" collapsed="false">
      <c r="P41" s="228"/>
      <c r="Q41" s="221"/>
      <c r="R41" s="229"/>
    </row>
    <row r="42" customFormat="false" ht="13.8" hidden="false" customHeight="false" outlineLevel="0" collapsed="false">
      <c r="P42" s="228"/>
      <c r="Q42" s="221"/>
      <c r="R42" s="229"/>
    </row>
    <row r="43" customFormat="false" ht="13.8" hidden="false" customHeight="false" outlineLevel="0" collapsed="false">
      <c r="P43" s="228"/>
      <c r="Q43" s="221"/>
      <c r="R43" s="229"/>
    </row>
    <row r="44" customFormat="false" ht="13.8" hidden="false" customHeight="false" outlineLevel="0" collapsed="false">
      <c r="P44" s="228"/>
      <c r="Q44" s="221"/>
      <c r="R44" s="229"/>
    </row>
    <row r="45" customFormat="false" ht="13.8" hidden="false" customHeight="false" outlineLevel="0" collapsed="false">
      <c r="P45" s="228"/>
      <c r="Q45" s="221"/>
      <c r="R45" s="229"/>
      <c r="AG45" s="3" t="n">
        <v>150000</v>
      </c>
    </row>
    <row r="46" customFormat="false" ht="13.8" hidden="false" customHeight="false" outlineLevel="0" collapsed="false">
      <c r="P46" s="228"/>
      <c r="Q46" s="221"/>
      <c r="R46" s="229"/>
      <c r="AG46" s="3" t="n">
        <v>42000</v>
      </c>
    </row>
    <row r="47" customFormat="false" ht="13.8" hidden="false" customHeight="false" outlineLevel="0" collapsed="false">
      <c r="P47" s="228"/>
      <c r="Q47" s="221"/>
      <c r="R47" s="229"/>
    </row>
    <row r="48" customFormat="false" ht="13.8" hidden="false" customHeight="false" outlineLevel="0" collapsed="false">
      <c r="P48" s="228"/>
      <c r="Q48" s="221"/>
      <c r="R48" s="229"/>
    </row>
  </sheetData>
  <mergeCells count="6">
    <mergeCell ref="A1:A2"/>
    <mergeCell ref="B1:C2"/>
    <mergeCell ref="D1:E2"/>
    <mergeCell ref="K1:K2"/>
    <mergeCell ref="L1:M2"/>
    <mergeCell ref="N1:O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F0"/>
    <pageSetUpPr fitToPage="false"/>
  </sheetPr>
  <dimension ref="A1:Q6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1015625" defaultRowHeight="15" zeroHeight="false" outlineLevelRow="0" outlineLevelCol="0"/>
  <cols>
    <col collapsed="false" customWidth="true" hidden="false" outlineLevel="0" max="1" min="1" style="3" width="8.3"/>
    <col collapsed="false" customWidth="true" hidden="false" outlineLevel="0" max="2" min="2" style="3" width="33.26"/>
    <col collapsed="false" customWidth="true" hidden="false" outlineLevel="0" max="3" min="3" style="3" width="10.95"/>
    <col collapsed="false" customWidth="false" hidden="false" outlineLevel="0" max="7" min="4" style="3" width="11.08"/>
    <col collapsed="false" customWidth="true" hidden="false" outlineLevel="0" max="8" min="8" style="3" width="8.3"/>
    <col collapsed="false" customWidth="true" hidden="false" outlineLevel="0" max="9" min="9" style="3" width="31.59"/>
    <col collapsed="false" customWidth="true" hidden="false" outlineLevel="0" max="10" min="10" style="3" width="10.95"/>
    <col collapsed="false" customWidth="false" hidden="false" outlineLevel="0" max="11" min="11" style="107" width="11.08"/>
    <col collapsed="false" customWidth="false" hidden="false" outlineLevel="0" max="12" min="12" style="3" width="11.08"/>
    <col collapsed="false" customWidth="true" hidden="false" outlineLevel="0" max="13" min="13" style="3" width="4.28"/>
    <col collapsed="false" customWidth="true" hidden="false" outlineLevel="0" max="14" min="14" style="3" width="23.84"/>
    <col collapsed="false" customWidth="true" hidden="false" outlineLevel="0" max="15" min="15" style="3" width="10.25"/>
    <col collapsed="false" customWidth="true" hidden="false" outlineLevel="0" max="16" min="16" style="3" width="12.75"/>
    <col collapsed="false" customWidth="true" hidden="false" outlineLevel="0" max="17" min="17" style="38" width="12.47"/>
    <col collapsed="false" customWidth="false" hidden="false" outlineLevel="0" max="1024" min="18" style="3" width="11.08"/>
  </cols>
  <sheetData>
    <row r="1" customFormat="false" ht="18.75" hidden="false" customHeight="true" outlineLevel="0" collapsed="false">
      <c r="A1" s="214" t="str">
        <f aca="false">IF(H1="","",H1)</f>
        <v>Fachschaften Furtwangen</v>
      </c>
      <c r="B1" s="214"/>
      <c r="C1" s="230"/>
      <c r="D1" s="231" t="str">
        <f aca="false">IF(K1="","",K1)</f>
        <v>Anlage A11</v>
      </c>
      <c r="E1" s="231"/>
      <c r="F1" s="6"/>
      <c r="G1" s="6"/>
      <c r="H1" s="214" t="s">
        <v>320</v>
      </c>
      <c r="I1" s="214"/>
      <c r="J1" s="214"/>
      <c r="K1" s="231" t="s">
        <v>321</v>
      </c>
      <c r="L1" s="231"/>
      <c r="M1" s="232"/>
    </row>
    <row r="2" customFormat="false" ht="18.75" hidden="false" customHeight="true" outlineLevel="0" collapsed="false">
      <c r="A2" s="214"/>
      <c r="B2" s="214"/>
      <c r="C2" s="230"/>
      <c r="D2" s="231"/>
      <c r="E2" s="231"/>
      <c r="F2" s="6"/>
      <c r="G2" s="6"/>
      <c r="H2" s="214"/>
      <c r="I2" s="214"/>
      <c r="J2" s="214"/>
      <c r="K2" s="231"/>
      <c r="L2" s="231"/>
      <c r="M2" s="232"/>
    </row>
    <row r="3" customFormat="false" ht="15" hidden="false" customHeight="false" outlineLevel="0" collapsed="false">
      <c r="A3" s="6"/>
      <c r="B3" s="6"/>
      <c r="C3" s="6"/>
      <c r="D3" s="6"/>
      <c r="E3" s="6"/>
      <c r="F3" s="6"/>
      <c r="G3" s="6"/>
      <c r="H3" s="6"/>
      <c r="I3" s="6"/>
      <c r="J3" s="6"/>
      <c r="K3" s="100"/>
      <c r="L3" s="6"/>
      <c r="M3" s="6"/>
    </row>
    <row r="4" customFormat="false" ht="15" hidden="false" customHeight="false" outlineLevel="0" collapsed="false">
      <c r="A4" s="6"/>
      <c r="B4" s="6"/>
      <c r="C4" s="6"/>
      <c r="D4" s="6"/>
      <c r="E4" s="6"/>
      <c r="F4" s="6"/>
      <c r="G4" s="6"/>
      <c r="H4" s="6"/>
      <c r="I4" s="6"/>
      <c r="J4" s="6"/>
      <c r="K4" s="100"/>
      <c r="L4" s="6"/>
      <c r="M4" s="6"/>
      <c r="O4" s="44" t="s">
        <v>322</v>
      </c>
      <c r="P4" s="44" t="s">
        <v>323</v>
      </c>
    </row>
    <row r="5" customFormat="false" ht="13.8" hidden="false" customHeight="false" outlineLevel="0" collapsed="false">
      <c r="A5" s="6" t="s">
        <v>324</v>
      </c>
      <c r="B5" s="6" t="s">
        <v>325</v>
      </c>
      <c r="C5" s="16" t="n">
        <f aca="false">IF(J5="","",J5)</f>
        <v>1000</v>
      </c>
      <c r="D5" s="16"/>
      <c r="E5" s="16"/>
      <c r="H5" s="3" t="s">
        <v>324</v>
      </c>
      <c r="I5" s="3" t="s">
        <v>325</v>
      </c>
      <c r="J5" s="42" t="n">
        <f aca="false">IF(Q14="","",Q14)</f>
        <v>1000</v>
      </c>
      <c r="K5" s="0"/>
      <c r="L5" s="42"/>
      <c r="M5" s="42"/>
      <c r="N5" s="38" t="s">
        <v>324</v>
      </c>
      <c r="Q5" s="38" t="s">
        <v>279</v>
      </c>
    </row>
    <row r="6" customFormat="false" ht="15" hidden="false" customHeight="false" outlineLevel="0" collapsed="false">
      <c r="A6" s="6" t="s">
        <v>326</v>
      </c>
      <c r="B6" s="6" t="s">
        <v>327</v>
      </c>
      <c r="C6" s="16" t="n">
        <f aca="false">IF(J6="","",J6)</f>
        <v>1000</v>
      </c>
      <c r="D6" s="16"/>
      <c r="E6" s="16"/>
      <c r="H6" s="3" t="s">
        <v>326</v>
      </c>
      <c r="I6" s="3" t="s">
        <v>327</v>
      </c>
      <c r="J6" s="42" t="n">
        <f aca="false">IF(Q25="","",Q25)</f>
        <v>1000</v>
      </c>
      <c r="K6" s="226"/>
      <c r="L6" s="42"/>
      <c r="M6" s="42"/>
      <c r="N6" s="233" t="s">
        <v>328</v>
      </c>
      <c r="O6" s="234" t="s">
        <v>169</v>
      </c>
      <c r="P6" s="234" t="s">
        <v>169</v>
      </c>
    </row>
    <row r="7" customFormat="false" ht="15" hidden="false" customHeight="false" outlineLevel="0" collapsed="false">
      <c r="A7" s="6" t="s">
        <v>329</v>
      </c>
      <c r="B7" s="6" t="s">
        <v>330</v>
      </c>
      <c r="C7" s="16" t="n">
        <f aca="false">IF(J7="","",J7)</f>
        <v>1000</v>
      </c>
      <c r="D7" s="16"/>
      <c r="E7" s="16"/>
      <c r="H7" s="3" t="s">
        <v>329</v>
      </c>
      <c r="I7" s="3" t="s">
        <v>330</v>
      </c>
      <c r="J7" s="42" t="n">
        <f aca="false">IF(Q33="","",Q33)</f>
        <v>1000</v>
      </c>
      <c r="K7" s="226"/>
      <c r="L7" s="42"/>
      <c r="M7" s="42"/>
      <c r="N7" s="235" t="s">
        <v>268</v>
      </c>
      <c r="O7" s="236" t="n">
        <v>50</v>
      </c>
      <c r="P7" s="236" t="n">
        <v>50</v>
      </c>
      <c r="Q7" s="237"/>
    </row>
    <row r="8" customFormat="false" ht="15" hidden="false" customHeight="false" outlineLevel="0" collapsed="false">
      <c r="A8" s="6" t="s">
        <v>331</v>
      </c>
      <c r="B8" s="6" t="s">
        <v>332</v>
      </c>
      <c r="C8" s="16" t="n">
        <f aca="false">IF(J8="","",J8)</f>
        <v>1000</v>
      </c>
      <c r="D8" s="16"/>
      <c r="E8" s="16"/>
      <c r="H8" s="3" t="s">
        <v>331</v>
      </c>
      <c r="I8" s="3" t="s">
        <v>332</v>
      </c>
      <c r="J8" s="42" t="n">
        <f aca="false">IF(Q48="","",Q48)</f>
        <v>1000</v>
      </c>
      <c r="K8" s="226"/>
      <c r="L8" s="42"/>
      <c r="M8" s="42"/>
      <c r="N8" s="235" t="s">
        <v>288</v>
      </c>
      <c r="O8" s="236" t="n">
        <v>120</v>
      </c>
      <c r="P8" s="236" t="n">
        <v>120</v>
      </c>
      <c r="Q8" s="237"/>
    </row>
    <row r="9" customFormat="false" ht="15" hidden="false" customHeight="false" outlineLevel="0" collapsed="false">
      <c r="A9" s="6" t="s">
        <v>333</v>
      </c>
      <c r="B9" s="6" t="s">
        <v>334</v>
      </c>
      <c r="C9" s="16" t="n">
        <f aca="false">IF(J9="","",J9)</f>
        <v>1000</v>
      </c>
      <c r="D9" s="16"/>
      <c r="E9" s="16"/>
      <c r="H9" s="3" t="s">
        <v>333</v>
      </c>
      <c r="I9" s="3" t="s">
        <v>334</v>
      </c>
      <c r="J9" s="42" t="n">
        <f aca="false">IF(Q58="","",Q58)</f>
        <v>1000</v>
      </c>
      <c r="K9" s="226"/>
      <c r="L9" s="42"/>
      <c r="M9" s="42"/>
      <c r="N9" s="235" t="s">
        <v>335</v>
      </c>
      <c r="O9" s="236" t="n">
        <v>30</v>
      </c>
      <c r="P9" s="236" t="n">
        <v>30</v>
      </c>
      <c r="Q9" s="237"/>
    </row>
    <row r="10" customFormat="false" ht="15" hidden="false" customHeight="false" outlineLevel="0" collapsed="false">
      <c r="A10" s="6" t="s">
        <v>336</v>
      </c>
      <c r="B10" s="6" t="s">
        <v>337</v>
      </c>
      <c r="C10" s="16" t="n">
        <f aca="false">IF(J10="","",J10)</f>
        <v>0</v>
      </c>
      <c r="D10" s="16"/>
      <c r="E10" s="16"/>
      <c r="H10" s="3" t="s">
        <v>336</v>
      </c>
      <c r="I10" s="3" t="s">
        <v>338</v>
      </c>
      <c r="J10" s="42" t="n">
        <f aca="false">IF(Q68="","",Q68)</f>
        <v>0</v>
      </c>
      <c r="K10" s="226"/>
      <c r="L10" s="42"/>
      <c r="M10" s="42"/>
      <c r="N10" s="235" t="s">
        <v>339</v>
      </c>
      <c r="O10" s="236" t="n">
        <v>300</v>
      </c>
      <c r="P10" s="236" t="n">
        <v>300</v>
      </c>
      <c r="Q10" s="237"/>
    </row>
    <row r="11" customFormat="false" ht="15" hidden="false" customHeight="false" outlineLevel="0" collapsed="false">
      <c r="A11" s="6"/>
      <c r="B11" s="6"/>
      <c r="C11" s="16"/>
      <c r="D11" s="16"/>
      <c r="E11" s="16"/>
      <c r="J11" s="42"/>
      <c r="K11" s="226"/>
      <c r="L11" s="42"/>
      <c r="M11" s="42"/>
      <c r="O11" s="238"/>
      <c r="P11" s="238"/>
      <c r="Q11" s="237"/>
    </row>
    <row r="12" customFormat="false" ht="15" hidden="false" customHeight="false" outlineLevel="0" collapsed="false">
      <c r="A12" s="6"/>
      <c r="B12" s="6"/>
      <c r="C12" s="16"/>
      <c r="D12" s="16"/>
      <c r="E12" s="16"/>
      <c r="J12" s="42"/>
      <c r="K12" s="226"/>
      <c r="L12" s="42"/>
      <c r="M12" s="42"/>
      <c r="O12" s="239"/>
      <c r="P12" s="238"/>
      <c r="Q12" s="237"/>
    </row>
    <row r="13" customFormat="false" ht="15.75" hidden="false" customHeight="false" outlineLevel="0" collapsed="false">
      <c r="A13" s="6"/>
      <c r="B13" s="6"/>
      <c r="C13" s="16"/>
      <c r="D13" s="16"/>
      <c r="E13" s="16"/>
      <c r="J13" s="42"/>
      <c r="K13" s="226"/>
      <c r="L13" s="42"/>
      <c r="M13" s="42"/>
      <c r="N13" s="240"/>
      <c r="O13" s="241"/>
      <c r="P13" s="241"/>
    </row>
    <row r="14" customFormat="false" ht="15.75" hidden="false" customHeight="false" outlineLevel="0" collapsed="false">
      <c r="A14" s="6"/>
      <c r="B14" s="6"/>
      <c r="C14" s="16"/>
      <c r="D14" s="16"/>
      <c r="E14" s="16"/>
      <c r="J14" s="42"/>
      <c r="K14" s="226"/>
      <c r="L14" s="42"/>
      <c r="M14" s="42"/>
      <c r="N14" s="235" t="s">
        <v>275</v>
      </c>
      <c r="O14" s="242" t="n">
        <f aca="false">SUM(O7:O13)</f>
        <v>500</v>
      </c>
      <c r="P14" s="242" t="n">
        <f aca="false">SUM(P7:P13)</f>
        <v>500</v>
      </c>
      <c r="Q14" s="89" t="n">
        <f aca="false">SUM(O14:P14)</f>
        <v>1000</v>
      </c>
    </row>
    <row r="15" customFormat="false" ht="15" hidden="false" customHeight="false" outlineLevel="0" collapsed="false">
      <c r="A15" s="6"/>
      <c r="B15" s="6"/>
      <c r="C15" s="16"/>
      <c r="D15" s="16"/>
      <c r="E15" s="16"/>
      <c r="J15" s="42"/>
      <c r="K15" s="226"/>
      <c r="L15" s="42"/>
      <c r="M15" s="42"/>
    </row>
    <row r="16" customFormat="false" ht="15" hidden="false" customHeight="false" outlineLevel="0" collapsed="false">
      <c r="A16" s="6"/>
      <c r="B16" s="6"/>
      <c r="C16" s="16"/>
      <c r="D16" s="16"/>
      <c r="E16" s="16"/>
      <c r="J16" s="42"/>
      <c r="K16" s="226"/>
      <c r="L16" s="42"/>
      <c r="M16" s="42"/>
      <c r="N16" s="38" t="s">
        <v>326</v>
      </c>
      <c r="Q16" s="38" t="s">
        <v>279</v>
      </c>
    </row>
    <row r="17" customFormat="false" ht="15" hidden="false" customHeight="false" outlineLevel="0" collapsed="false">
      <c r="A17" s="6"/>
      <c r="B17" s="6"/>
      <c r="C17" s="16"/>
      <c r="D17" s="16"/>
      <c r="E17" s="16"/>
      <c r="J17" s="42"/>
      <c r="K17" s="226"/>
      <c r="L17" s="42"/>
      <c r="M17" s="42"/>
      <c r="N17" s="233" t="s">
        <v>328</v>
      </c>
      <c r="O17" s="234" t="s">
        <v>169</v>
      </c>
      <c r="P17" s="243" t="s">
        <v>169</v>
      </c>
    </row>
    <row r="18" customFormat="false" ht="15" hidden="false" customHeight="false" outlineLevel="0" collapsed="false">
      <c r="A18" s="6"/>
      <c r="B18" s="6"/>
      <c r="C18" s="16"/>
      <c r="D18" s="16"/>
      <c r="E18" s="16"/>
      <c r="J18" s="42"/>
      <c r="K18" s="226"/>
      <c r="L18" s="42"/>
      <c r="M18" s="42"/>
      <c r="N18" s="244" t="s">
        <v>340</v>
      </c>
      <c r="O18" s="245" t="n">
        <v>50</v>
      </c>
      <c r="P18" s="245" t="n">
        <v>50</v>
      </c>
    </row>
    <row r="19" customFormat="false" ht="15" hidden="false" customHeight="false" outlineLevel="0" collapsed="false">
      <c r="A19" s="6"/>
      <c r="B19" s="6"/>
      <c r="C19" s="16"/>
      <c r="D19" s="16"/>
      <c r="E19" s="16"/>
      <c r="J19" s="42"/>
      <c r="K19" s="226"/>
      <c r="L19" s="42"/>
      <c r="M19" s="42"/>
      <c r="N19" s="244" t="s">
        <v>138</v>
      </c>
      <c r="O19" s="246" t="n">
        <v>60</v>
      </c>
      <c r="P19" s="246" t="n">
        <v>60</v>
      </c>
    </row>
    <row r="20" customFormat="false" ht="15" hidden="false" customHeight="false" outlineLevel="0" collapsed="false">
      <c r="A20" s="6"/>
      <c r="B20" s="6"/>
      <c r="C20" s="16"/>
      <c r="D20" s="16"/>
      <c r="E20" s="16"/>
      <c r="J20" s="42"/>
      <c r="K20" s="226"/>
      <c r="L20" s="42"/>
      <c r="M20" s="42"/>
      <c r="N20" s="244" t="s">
        <v>341</v>
      </c>
      <c r="O20" s="246" t="n">
        <v>20</v>
      </c>
      <c r="P20" s="246" t="n">
        <v>20</v>
      </c>
    </row>
    <row r="21" customFormat="false" ht="15" hidden="false" customHeight="false" outlineLevel="0" collapsed="false">
      <c r="A21" s="6"/>
      <c r="B21" s="6"/>
      <c r="C21" s="16"/>
      <c r="D21" s="16"/>
      <c r="E21" s="16"/>
      <c r="J21" s="42"/>
      <c r="K21" s="226"/>
      <c r="L21" s="42"/>
      <c r="M21" s="42"/>
      <c r="N21" s="244" t="s">
        <v>288</v>
      </c>
      <c r="O21" s="246" t="n">
        <v>40</v>
      </c>
      <c r="P21" s="246" t="n">
        <v>40</v>
      </c>
    </row>
    <row r="22" customFormat="false" ht="15" hidden="false" customHeight="false" outlineLevel="0" collapsed="false">
      <c r="A22" s="6" t="s">
        <v>275</v>
      </c>
      <c r="B22" s="6"/>
      <c r="C22" s="17" t="n">
        <f aca="false">SUM(C5:C21)</f>
        <v>5000</v>
      </c>
      <c r="D22" s="16"/>
      <c r="E22" s="16"/>
      <c r="J22" s="18"/>
      <c r="K22" s="226"/>
      <c r="L22" s="42"/>
      <c r="M22" s="42"/>
      <c r="N22" s="244" t="s">
        <v>145</v>
      </c>
      <c r="O22" s="246" t="n">
        <v>230</v>
      </c>
      <c r="P22" s="246" t="n">
        <v>230</v>
      </c>
    </row>
    <row r="23" customFormat="false" ht="15" hidden="false" customHeight="false" outlineLevel="0" collapsed="false">
      <c r="D23" s="42"/>
      <c r="E23" s="42"/>
      <c r="K23" s="226"/>
      <c r="L23" s="42"/>
      <c r="M23" s="42"/>
      <c r="N23" s="244" t="s">
        <v>268</v>
      </c>
      <c r="O23" s="246" t="n">
        <v>100</v>
      </c>
      <c r="P23" s="246" t="n">
        <v>100</v>
      </c>
    </row>
    <row r="24" customFormat="false" ht="15.75" hidden="false" customHeight="false" outlineLevel="0" collapsed="false">
      <c r="D24" s="42"/>
      <c r="E24" s="42"/>
      <c r="K24" s="226"/>
      <c r="L24" s="42"/>
      <c r="M24" s="42"/>
      <c r="N24" s="247"/>
      <c r="O24" s="248"/>
      <c r="P24" s="246"/>
    </row>
    <row r="25" customFormat="false" ht="15.75" hidden="false" customHeight="false" outlineLevel="0" collapsed="false">
      <c r="D25" s="42"/>
      <c r="E25" s="42"/>
      <c r="K25" s="226"/>
      <c r="L25" s="42"/>
      <c r="M25" s="42"/>
      <c r="N25" s="249" t="s">
        <v>275</v>
      </c>
      <c r="O25" s="242" t="n">
        <f aca="false">SUM(O18:O23)</f>
        <v>500</v>
      </c>
      <c r="P25" s="250" t="n">
        <f aca="false">SUM(P18:P23)</f>
        <v>500</v>
      </c>
      <c r="Q25" s="89" t="n">
        <f aca="false">SUM(O25:P25)</f>
        <v>1000</v>
      </c>
    </row>
    <row r="26" customFormat="false" ht="15" hidden="false" customHeight="false" outlineLevel="0" collapsed="false">
      <c r="D26" s="42"/>
      <c r="E26" s="42"/>
      <c r="K26" s="226"/>
      <c r="L26" s="42"/>
      <c r="M26" s="42"/>
    </row>
    <row r="27" customFormat="false" ht="15" hidden="false" customHeight="false" outlineLevel="0" collapsed="false">
      <c r="D27" s="42"/>
      <c r="E27" s="42"/>
      <c r="K27" s="226"/>
      <c r="L27" s="42"/>
      <c r="M27" s="42"/>
      <c r="N27" s="38" t="s">
        <v>342</v>
      </c>
    </row>
    <row r="28" customFormat="false" ht="15" hidden="false" customHeight="false" outlineLevel="0" collapsed="false">
      <c r="D28" s="42"/>
      <c r="E28" s="42"/>
      <c r="K28" s="226"/>
      <c r="L28" s="42"/>
      <c r="M28" s="42"/>
      <c r="N28" s="233" t="s">
        <v>328</v>
      </c>
      <c r="O28" s="234" t="s">
        <v>169</v>
      </c>
      <c r="P28" s="234" t="s">
        <v>169</v>
      </c>
    </row>
    <row r="29" customFormat="false" ht="15" hidden="false" customHeight="false" outlineLevel="0" collapsed="false">
      <c r="D29" s="42"/>
      <c r="E29" s="42"/>
      <c r="K29" s="226"/>
      <c r="L29" s="42"/>
      <c r="M29" s="42"/>
      <c r="N29" s="251" t="s">
        <v>268</v>
      </c>
      <c r="O29" s="236" t="n">
        <v>300</v>
      </c>
      <c r="P29" s="236" t="n">
        <v>300</v>
      </c>
      <c r="Q29" s="176"/>
    </row>
    <row r="30" customFormat="false" ht="15" hidden="false" customHeight="false" outlineLevel="0" collapsed="false">
      <c r="D30" s="42"/>
      <c r="E30" s="42"/>
      <c r="K30" s="226"/>
      <c r="L30" s="42"/>
      <c r="M30" s="42"/>
      <c r="N30" s="251" t="s">
        <v>282</v>
      </c>
      <c r="O30" s="236" t="n">
        <v>100</v>
      </c>
      <c r="P30" s="236" t="n">
        <v>100</v>
      </c>
      <c r="Q30" s="176"/>
    </row>
    <row r="31" customFormat="false" ht="15" hidden="false" customHeight="false" outlineLevel="0" collapsed="false">
      <c r="D31" s="42"/>
      <c r="E31" s="42"/>
      <c r="K31" s="226"/>
      <c r="L31" s="42"/>
      <c r="M31" s="42"/>
      <c r="N31" s="251" t="s">
        <v>135</v>
      </c>
      <c r="O31" s="236" t="n">
        <v>100</v>
      </c>
      <c r="P31" s="236" t="n">
        <v>100</v>
      </c>
      <c r="Q31" s="176" t="s">
        <v>343</v>
      </c>
    </row>
    <row r="32" customFormat="false" ht="15.75" hidden="false" customHeight="false" outlineLevel="0" collapsed="false">
      <c r="D32" s="42"/>
      <c r="E32" s="42"/>
      <c r="K32" s="226"/>
      <c r="L32" s="42"/>
      <c r="M32" s="42"/>
      <c r="N32" s="252"/>
      <c r="O32" s="241"/>
      <c r="P32" s="241"/>
    </row>
    <row r="33" customFormat="false" ht="15.75" hidden="false" customHeight="false" outlineLevel="0" collapsed="false">
      <c r="D33" s="42"/>
      <c r="E33" s="42"/>
      <c r="K33" s="226"/>
      <c r="L33" s="42"/>
      <c r="M33" s="42"/>
      <c r="N33" s="235" t="s">
        <v>275</v>
      </c>
      <c r="O33" s="242" t="n">
        <f aca="false">SUM(O29:O32)</f>
        <v>500</v>
      </c>
      <c r="P33" s="242" t="n">
        <f aca="false">SUM(P29:P32)</f>
        <v>500</v>
      </c>
      <c r="Q33" s="89" t="n">
        <f aca="false">SUM(O33:P33)</f>
        <v>1000</v>
      </c>
    </row>
    <row r="35" customFormat="false" ht="15" hidden="false" customHeight="false" outlineLevel="0" collapsed="false">
      <c r="N35" s="38" t="s">
        <v>331</v>
      </c>
      <c r="Q35" s="38" t="s">
        <v>279</v>
      </c>
    </row>
    <row r="36" customFormat="false" ht="15" hidden="false" customHeight="false" outlineLevel="0" collapsed="false">
      <c r="N36" s="233" t="s">
        <v>328</v>
      </c>
      <c r="O36" s="234" t="s">
        <v>169</v>
      </c>
      <c r="P36" s="234" t="s">
        <v>169</v>
      </c>
    </row>
    <row r="37" customFormat="false" ht="15" hidden="false" customHeight="false" outlineLevel="0" collapsed="false">
      <c r="N37" s="251" t="s">
        <v>145</v>
      </c>
      <c r="O37" s="236" t="n">
        <v>400</v>
      </c>
      <c r="P37" s="236" t="n">
        <v>450</v>
      </c>
      <c r="Q37" s="176"/>
    </row>
    <row r="38" customFormat="false" ht="15" hidden="false" customHeight="false" outlineLevel="0" collapsed="false">
      <c r="N38" s="251" t="s">
        <v>335</v>
      </c>
      <c r="O38" s="253" t="n">
        <v>35</v>
      </c>
      <c r="P38" s="253"/>
      <c r="Q38" s="176"/>
    </row>
    <row r="39" customFormat="false" ht="15" hidden="false" customHeight="false" outlineLevel="0" collapsed="false">
      <c r="N39" s="251" t="s">
        <v>344</v>
      </c>
      <c r="O39" s="236"/>
      <c r="P39" s="236" t="n">
        <v>30</v>
      </c>
      <c r="Q39" s="176"/>
    </row>
    <row r="40" customFormat="false" ht="15" hidden="false" customHeight="false" outlineLevel="0" collapsed="false">
      <c r="N40" s="251" t="s">
        <v>345</v>
      </c>
      <c r="O40" s="236" t="n">
        <v>30</v>
      </c>
      <c r="P40" s="236"/>
      <c r="Q40" s="176"/>
    </row>
    <row r="41" customFormat="false" ht="15" hidden="false" customHeight="false" outlineLevel="0" collapsed="false">
      <c r="N41" s="251" t="s">
        <v>82</v>
      </c>
      <c r="O41" s="236" t="n">
        <v>35</v>
      </c>
      <c r="P41" s="236"/>
      <c r="Q41" s="176"/>
    </row>
    <row r="42" customFormat="false" ht="15" hidden="false" customHeight="false" outlineLevel="0" collapsed="false">
      <c r="N42" s="251" t="s">
        <v>346</v>
      </c>
      <c r="O42" s="236"/>
      <c r="P42" s="236" t="n">
        <v>20</v>
      </c>
    </row>
    <row r="43" customFormat="false" ht="15" hidden="false" customHeight="false" outlineLevel="0" collapsed="false">
      <c r="O43" s="236"/>
      <c r="P43" s="236"/>
    </row>
    <row r="44" customFormat="false" ht="15" hidden="false" customHeight="false" outlineLevel="0" collapsed="false">
      <c r="O44" s="236"/>
      <c r="P44" s="236"/>
    </row>
    <row r="45" customFormat="false" ht="15" hidden="false" customHeight="false" outlineLevel="0" collapsed="false">
      <c r="O45" s="236"/>
      <c r="P45" s="236"/>
    </row>
    <row r="46" customFormat="false" ht="15" hidden="false" customHeight="false" outlineLevel="0" collapsed="false">
      <c r="O46" s="236"/>
      <c r="P46" s="236"/>
    </row>
    <row r="47" customFormat="false" ht="15.75" hidden="false" customHeight="false" outlineLevel="0" collapsed="false">
      <c r="N47" s="252"/>
      <c r="O47" s="241"/>
      <c r="P47" s="241"/>
    </row>
    <row r="48" customFormat="false" ht="15.75" hidden="false" customHeight="false" outlineLevel="0" collapsed="false">
      <c r="N48" s="235" t="s">
        <v>275</v>
      </c>
      <c r="O48" s="242" t="n">
        <f aca="false">SUM(O37:O47)</f>
        <v>500</v>
      </c>
      <c r="P48" s="242" t="n">
        <f aca="false">SUM(P37:P47)</f>
        <v>500</v>
      </c>
      <c r="Q48" s="89" t="n">
        <f aca="false">SUM(O48:P48)</f>
        <v>1000</v>
      </c>
    </row>
    <row r="50" customFormat="false" ht="15" hidden="false" customHeight="false" outlineLevel="0" collapsed="false">
      <c r="N50" s="38" t="s">
        <v>333</v>
      </c>
    </row>
    <row r="51" customFormat="false" ht="15" hidden="false" customHeight="false" outlineLevel="0" collapsed="false">
      <c r="N51" s="233" t="s">
        <v>328</v>
      </c>
      <c r="O51" s="234" t="s">
        <v>169</v>
      </c>
      <c r="P51" s="234" t="s">
        <v>169</v>
      </c>
      <c r="Q51" s="38" t="s">
        <v>347</v>
      </c>
    </row>
    <row r="52" customFormat="false" ht="15" hidden="false" customHeight="false" outlineLevel="0" collapsed="false">
      <c r="N52" s="251"/>
      <c r="O52" s="236"/>
      <c r="P52" s="236"/>
    </row>
    <row r="53" customFormat="false" ht="15" hidden="false" customHeight="false" outlineLevel="0" collapsed="false">
      <c r="N53" s="251" t="s">
        <v>268</v>
      </c>
      <c r="O53" s="236" t="n">
        <v>200</v>
      </c>
      <c r="P53" s="236" t="n">
        <v>200</v>
      </c>
    </row>
    <row r="54" customFormat="false" ht="15" hidden="false" customHeight="false" outlineLevel="0" collapsed="false">
      <c r="N54" s="251" t="s">
        <v>348</v>
      </c>
      <c r="O54" s="236" t="n">
        <v>200</v>
      </c>
      <c r="P54" s="236" t="n">
        <v>200</v>
      </c>
      <c r="Q54" s="176"/>
    </row>
    <row r="55" customFormat="false" ht="15" hidden="false" customHeight="false" outlineLevel="0" collapsed="false">
      <c r="N55" s="251" t="s">
        <v>349</v>
      </c>
      <c r="O55" s="236" t="n">
        <v>100</v>
      </c>
      <c r="P55" s="236" t="n">
        <v>100</v>
      </c>
    </row>
    <row r="56" customFormat="false" ht="15" hidden="false" customHeight="false" outlineLevel="0" collapsed="false">
      <c r="N56" s="254"/>
      <c r="O56" s="255"/>
      <c r="P56" s="255"/>
    </row>
    <row r="57" customFormat="false" ht="15.75" hidden="false" customHeight="false" outlineLevel="0" collapsed="false">
      <c r="N57" s="256"/>
      <c r="O57" s="257"/>
      <c r="P57" s="257"/>
    </row>
    <row r="58" customFormat="false" ht="15.75" hidden="false" customHeight="false" outlineLevel="0" collapsed="false">
      <c r="N58" s="235" t="s">
        <v>275</v>
      </c>
      <c r="O58" s="242" t="n">
        <f aca="false">SUM(O52:O56)</f>
        <v>500</v>
      </c>
      <c r="P58" s="242" t="n">
        <f aca="false">SUM(P52:P56)</f>
        <v>500</v>
      </c>
      <c r="Q58" s="89" t="n">
        <f aca="false">SUM(O58:P58)</f>
        <v>1000</v>
      </c>
    </row>
    <row r="59" customFormat="false" ht="15" hidden="false" customHeight="false" outlineLevel="0" collapsed="false">
      <c r="O59" s="239"/>
    </row>
    <row r="60" customFormat="false" ht="15" hidden="false" customHeight="false" outlineLevel="0" collapsed="false">
      <c r="N60" s="38" t="s">
        <v>350</v>
      </c>
      <c r="O60" s="239"/>
      <c r="Q60" s="38" t="s">
        <v>152</v>
      </c>
    </row>
    <row r="61" customFormat="false" ht="15" hidden="false" customHeight="false" outlineLevel="0" collapsed="false">
      <c r="N61" s="233" t="s">
        <v>328</v>
      </c>
      <c r="O61" s="234" t="s">
        <v>169</v>
      </c>
      <c r="P61" s="234" t="s">
        <v>169</v>
      </c>
    </row>
    <row r="62" customFormat="false" ht="15" hidden="false" customHeight="false" outlineLevel="0" collapsed="false">
      <c r="N62" s="251"/>
      <c r="O62" s="236"/>
      <c r="P62" s="236"/>
    </row>
    <row r="63" customFormat="false" ht="15" hidden="false" customHeight="false" outlineLevel="0" collapsed="false">
      <c r="N63" s="235"/>
      <c r="O63" s="236"/>
      <c r="P63" s="236"/>
    </row>
    <row r="64" customFormat="false" ht="15" hidden="false" customHeight="false" outlineLevel="0" collapsed="false">
      <c r="N64" s="235"/>
      <c r="O64" s="236"/>
      <c r="P64" s="236"/>
    </row>
    <row r="65" customFormat="false" ht="15" hidden="false" customHeight="false" outlineLevel="0" collapsed="false">
      <c r="N65" s="235"/>
      <c r="O65" s="236"/>
      <c r="P65" s="236"/>
    </row>
    <row r="66" customFormat="false" ht="15" hidden="false" customHeight="false" outlineLevel="0" collapsed="false">
      <c r="N66" s="254"/>
      <c r="O66" s="255"/>
      <c r="P66" s="255"/>
    </row>
    <row r="67" customFormat="false" ht="15.75" hidden="false" customHeight="false" outlineLevel="0" collapsed="false">
      <c r="N67" s="256"/>
      <c r="O67" s="257"/>
      <c r="P67" s="257"/>
    </row>
    <row r="68" customFormat="false" ht="15.75" hidden="false" customHeight="false" outlineLevel="0" collapsed="false">
      <c r="N68" s="235" t="s">
        <v>275</v>
      </c>
      <c r="O68" s="242" t="n">
        <f aca="false">SUM(O62:O66)</f>
        <v>0</v>
      </c>
      <c r="P68" s="242" t="n">
        <f aca="false">SUM(P62:P66)</f>
        <v>0</v>
      </c>
      <c r="Q68" s="89" t="n">
        <f aca="false">SUM(O68:P68)</f>
        <v>0</v>
      </c>
    </row>
  </sheetData>
  <mergeCells count="6">
    <mergeCell ref="A1:B2"/>
    <mergeCell ref="C1:C2"/>
    <mergeCell ref="D1:E2"/>
    <mergeCell ref="H1:I2"/>
    <mergeCell ref="J1:J2"/>
    <mergeCell ref="K1:L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F0"/>
    <pageSetUpPr fitToPage="false"/>
  </sheetPr>
  <dimension ref="A1:P37"/>
  <sheetViews>
    <sheetView showFormulas="false" showGridLines="true" showRowColHeaders="true" showZeros="true" rightToLeft="false" tabSelected="false" showOutlineSymbols="true" defaultGridColor="true" view="normal" topLeftCell="E1" colorId="64" zoomScale="100" zoomScaleNormal="100" zoomScalePageLayoutView="100" workbookViewId="0">
      <selection pane="topLeft" activeCell="E1" activeCellId="0" sqref="E1"/>
    </sheetView>
  </sheetViews>
  <sheetFormatPr defaultColWidth="11.1015625" defaultRowHeight="15" zeroHeight="false" outlineLevelRow="0" outlineLevelCol="0"/>
  <cols>
    <col collapsed="false" customWidth="true" hidden="false" outlineLevel="0" max="1" min="1" style="44" width="8.3"/>
    <col collapsed="false" customWidth="true" hidden="false" outlineLevel="0" max="2" min="2" style="44" width="33.26"/>
    <col collapsed="false" customWidth="true" hidden="false" outlineLevel="0" max="3" min="3" style="42" width="10.95"/>
    <col collapsed="false" customWidth="false" hidden="false" outlineLevel="0" max="7" min="4" style="44" width="11.08"/>
    <col collapsed="false" customWidth="true" hidden="false" outlineLevel="0" max="8" min="8" style="44" width="8.3"/>
    <col collapsed="false" customWidth="true" hidden="false" outlineLevel="0" max="9" min="9" style="44" width="33.26"/>
    <col collapsed="false" customWidth="true" hidden="false" outlineLevel="0" max="10" min="10" style="42" width="10.95"/>
    <col collapsed="false" customWidth="false" hidden="false" outlineLevel="0" max="12" min="11" style="44" width="11.08"/>
    <col collapsed="false" customWidth="true" hidden="false" outlineLevel="0" max="13" min="13" style="44" width="21.75"/>
    <col collapsed="false" customWidth="false" hidden="false" outlineLevel="0" max="14" min="14" style="44" width="11.08"/>
    <col collapsed="false" customWidth="true" hidden="false" outlineLevel="0" max="15" min="15" style="44" width="12.47"/>
    <col collapsed="false" customWidth="false" hidden="false" outlineLevel="0" max="16" min="16" style="89" width="11.08"/>
    <col collapsed="false" customWidth="false" hidden="false" outlineLevel="0" max="1024" min="17" style="44" width="11.08"/>
  </cols>
  <sheetData>
    <row r="1" customFormat="false" ht="18.75" hidden="false" customHeight="false" outlineLevel="0" collapsed="false">
      <c r="A1" s="185" t="str">
        <f aca="false">IF(H1="","",H1)</f>
        <v>Fachschaften Schwenningen</v>
      </c>
      <c r="B1" s="185"/>
      <c r="C1" s="230"/>
      <c r="D1" s="258" t="str">
        <f aca="false">IF(K1="","",K1)</f>
        <v>Anlage A12</v>
      </c>
      <c r="E1" s="258"/>
      <c r="F1" s="63"/>
      <c r="G1" s="63"/>
      <c r="H1" s="185" t="s">
        <v>351</v>
      </c>
      <c r="I1" s="185"/>
      <c r="J1" s="259"/>
      <c r="K1" s="258" t="s">
        <v>352</v>
      </c>
      <c r="L1" s="258"/>
    </row>
    <row r="2" customFormat="false" ht="18.75" hidden="false" customHeight="false" outlineLevel="0" collapsed="false">
      <c r="A2" s="185"/>
      <c r="B2" s="185"/>
      <c r="C2" s="230"/>
      <c r="D2" s="258"/>
      <c r="E2" s="258"/>
      <c r="F2" s="63"/>
      <c r="G2" s="63"/>
      <c r="H2" s="185"/>
      <c r="I2" s="185"/>
      <c r="J2" s="259"/>
      <c r="K2" s="258"/>
      <c r="L2" s="258"/>
    </row>
    <row r="3" customFormat="false" ht="15" hidden="false" customHeight="false" outlineLevel="0" collapsed="false">
      <c r="A3" s="63"/>
      <c r="B3" s="63"/>
      <c r="C3" s="16"/>
      <c r="D3" s="63"/>
      <c r="E3" s="63"/>
      <c r="F3" s="63"/>
      <c r="G3" s="63"/>
      <c r="H3" s="63"/>
      <c r="I3" s="63"/>
      <c r="J3" s="16"/>
      <c r="K3" s="63"/>
      <c r="L3" s="63"/>
    </row>
    <row r="4" customFormat="false" ht="15" hidden="false" customHeight="false" outlineLevel="0" collapsed="false">
      <c r="A4" s="63"/>
      <c r="B4" s="63"/>
      <c r="C4" s="16"/>
      <c r="D4" s="63"/>
      <c r="E4" s="63"/>
      <c r="F4" s="63"/>
      <c r="G4" s="63"/>
      <c r="H4" s="63"/>
      <c r="I4" s="63"/>
      <c r="J4" s="16"/>
      <c r="K4" s="63"/>
      <c r="L4" s="63"/>
      <c r="N4" s="196" t="s">
        <v>322</v>
      </c>
      <c r="O4" s="196" t="s">
        <v>323</v>
      </c>
    </row>
    <row r="5" customFormat="false" ht="15" hidden="false" customHeight="false" outlineLevel="0" collapsed="false">
      <c r="A5" s="63" t="s">
        <v>353</v>
      </c>
      <c r="B5" s="63" t="s">
        <v>354</v>
      </c>
      <c r="C5" s="16" t="n">
        <v>1000</v>
      </c>
      <c r="D5" s="63"/>
      <c r="E5" s="63"/>
      <c r="H5" s="63" t="s">
        <v>353</v>
      </c>
      <c r="I5" s="63" t="s">
        <v>354</v>
      </c>
      <c r="J5" s="42" t="n">
        <f aca="false">IF(P14="","",P14)</f>
        <v>1000</v>
      </c>
      <c r="M5" s="38" t="s">
        <v>353</v>
      </c>
      <c r="N5" s="3"/>
      <c r="O5" s="3"/>
      <c r="P5" s="89" t="s">
        <v>279</v>
      </c>
    </row>
    <row r="6" customFormat="false" ht="13.8" hidden="false" customHeight="false" outlineLevel="0" collapsed="false">
      <c r="A6" s="63" t="s">
        <v>336</v>
      </c>
      <c r="B6" s="63" t="s">
        <v>337</v>
      </c>
      <c r="C6" s="260" t="n">
        <v>1000</v>
      </c>
      <c r="D6" s="63"/>
      <c r="E6" s="63"/>
      <c r="H6" s="63" t="s">
        <v>336</v>
      </c>
      <c r="I6" s="63" t="s">
        <v>337</v>
      </c>
      <c r="J6" s="42" t="n">
        <f aca="false">IF(P25="","",P25)</f>
        <v>1000</v>
      </c>
      <c r="M6" s="233" t="s">
        <v>328</v>
      </c>
      <c r="N6" s="234" t="s">
        <v>169</v>
      </c>
      <c r="O6" s="234" t="s">
        <v>169</v>
      </c>
    </row>
    <row r="7" customFormat="false" ht="15" hidden="false" customHeight="false" outlineLevel="0" collapsed="false">
      <c r="A7" s="63" t="s">
        <v>355</v>
      </c>
      <c r="B7" s="63" t="s">
        <v>356</v>
      </c>
      <c r="C7" s="16" t="n">
        <v>1000</v>
      </c>
      <c r="D7" s="63"/>
      <c r="E7" s="63"/>
      <c r="H7" s="63" t="s">
        <v>355</v>
      </c>
      <c r="I7" s="63" t="s">
        <v>356</v>
      </c>
      <c r="J7" s="42" t="n">
        <f aca="false">IF(P37="","",P37)</f>
        <v>940</v>
      </c>
      <c r="M7" s="251" t="s">
        <v>335</v>
      </c>
      <c r="N7" s="236" t="n">
        <v>100</v>
      </c>
      <c r="O7" s="236" t="n">
        <v>100</v>
      </c>
    </row>
    <row r="8" customFormat="false" ht="15" hidden="false" customHeight="false" outlineLevel="0" collapsed="false">
      <c r="A8" s="63"/>
      <c r="B8" s="63"/>
      <c r="C8" s="16"/>
      <c r="D8" s="63"/>
      <c r="E8" s="63"/>
      <c r="M8" s="251" t="s">
        <v>346</v>
      </c>
      <c r="N8" s="253" t="n">
        <v>50</v>
      </c>
      <c r="O8" s="253" t="n">
        <v>50</v>
      </c>
    </row>
    <row r="9" customFormat="false" ht="15" hidden="false" customHeight="false" outlineLevel="0" collapsed="false">
      <c r="A9" s="63"/>
      <c r="B9" s="63"/>
      <c r="C9" s="16"/>
      <c r="D9" s="63"/>
      <c r="E9" s="63"/>
      <c r="M9" s="251" t="s">
        <v>268</v>
      </c>
      <c r="N9" s="236" t="n">
        <v>100</v>
      </c>
      <c r="O9" s="236" t="n">
        <v>100</v>
      </c>
    </row>
    <row r="10" customFormat="false" ht="15" hidden="false" customHeight="false" outlineLevel="0" collapsed="false">
      <c r="A10" s="63"/>
      <c r="B10" s="63"/>
      <c r="C10" s="16"/>
      <c r="D10" s="63"/>
      <c r="E10" s="63"/>
      <c r="M10" s="251" t="s">
        <v>357</v>
      </c>
      <c r="N10" s="236" t="n">
        <v>150</v>
      </c>
      <c r="O10" s="236" t="n">
        <v>150</v>
      </c>
    </row>
    <row r="11" customFormat="false" ht="15" hidden="false" customHeight="false" outlineLevel="0" collapsed="false">
      <c r="A11" s="63"/>
      <c r="B11" s="63"/>
      <c r="C11" s="16"/>
      <c r="D11" s="63"/>
      <c r="E11" s="63"/>
      <c r="M11" s="235" t="s">
        <v>358</v>
      </c>
      <c r="N11" s="236" t="n">
        <v>100</v>
      </c>
      <c r="O11" s="236" t="n">
        <v>100</v>
      </c>
    </row>
    <row r="12" customFormat="false" ht="15" hidden="false" customHeight="false" outlineLevel="0" collapsed="false">
      <c r="A12" s="63"/>
      <c r="B12" s="63"/>
      <c r="C12" s="16"/>
      <c r="D12" s="63"/>
      <c r="E12" s="63"/>
      <c r="M12" s="235"/>
      <c r="N12" s="236"/>
      <c r="O12" s="236"/>
    </row>
    <row r="13" customFormat="false" ht="15.75" hidden="false" customHeight="false" outlineLevel="0" collapsed="false">
      <c r="A13" s="63"/>
      <c r="B13" s="63"/>
      <c r="C13" s="16"/>
      <c r="D13" s="63"/>
      <c r="E13" s="63"/>
      <c r="M13" s="240"/>
      <c r="N13" s="241"/>
      <c r="O13" s="241"/>
    </row>
    <row r="14" customFormat="false" ht="15.75" hidden="false" customHeight="false" outlineLevel="0" collapsed="false">
      <c r="A14" s="63"/>
      <c r="B14" s="63"/>
      <c r="C14" s="16"/>
      <c r="D14" s="63"/>
      <c r="E14" s="63"/>
      <c r="M14" s="235" t="s">
        <v>275</v>
      </c>
      <c r="N14" s="242" t="n">
        <f aca="false">SUM(N7:N13)</f>
        <v>500</v>
      </c>
      <c r="O14" s="242" t="n">
        <f aca="false">SUM(O7:O13)</f>
        <v>500</v>
      </c>
      <c r="P14" s="89" t="n">
        <f aca="false">SUM(N14:O14)</f>
        <v>1000</v>
      </c>
    </row>
    <row r="15" customFormat="false" ht="15" hidden="false" customHeight="false" outlineLevel="0" collapsed="false">
      <c r="A15" s="63"/>
      <c r="B15" s="63"/>
      <c r="C15" s="16"/>
      <c r="D15" s="63"/>
      <c r="E15" s="63"/>
      <c r="M15" s="3"/>
      <c r="N15" s="3"/>
      <c r="O15" s="3"/>
    </row>
    <row r="16" customFormat="false" ht="15" hidden="false" customHeight="false" outlineLevel="0" collapsed="false">
      <c r="A16" s="63"/>
      <c r="B16" s="63"/>
      <c r="C16" s="16"/>
      <c r="D16" s="63"/>
      <c r="E16" s="63"/>
      <c r="M16" s="38" t="s">
        <v>336</v>
      </c>
      <c r="N16" s="3"/>
      <c r="O16" s="3"/>
      <c r="P16" s="89" t="s">
        <v>279</v>
      </c>
    </row>
    <row r="17" customFormat="false" ht="15" hidden="false" customHeight="false" outlineLevel="0" collapsed="false">
      <c r="A17" s="63"/>
      <c r="B17" s="63"/>
      <c r="C17" s="16"/>
      <c r="D17" s="63"/>
      <c r="E17" s="63"/>
      <c r="M17" s="233" t="s">
        <v>328</v>
      </c>
      <c r="N17" s="234" t="s">
        <v>169</v>
      </c>
      <c r="O17" s="234" t="s">
        <v>169</v>
      </c>
    </row>
    <row r="18" customFormat="false" ht="15" hidden="false" customHeight="false" outlineLevel="0" collapsed="false">
      <c r="A18" s="63"/>
      <c r="B18" s="63"/>
      <c r="C18" s="16"/>
      <c r="D18" s="63"/>
      <c r="E18" s="63"/>
      <c r="M18" s="251" t="s">
        <v>138</v>
      </c>
      <c r="N18" s="236" t="n">
        <v>50</v>
      </c>
      <c r="O18" s="236" t="n">
        <v>50</v>
      </c>
    </row>
    <row r="19" customFormat="false" ht="15" hidden="false" customHeight="false" outlineLevel="0" collapsed="false">
      <c r="A19" s="63"/>
      <c r="B19" s="63"/>
      <c r="C19" s="16"/>
      <c r="D19" s="63"/>
      <c r="E19" s="63"/>
      <c r="M19" s="251" t="s">
        <v>359</v>
      </c>
      <c r="N19" s="236" t="n">
        <v>300</v>
      </c>
      <c r="O19" s="236" t="n">
        <v>300</v>
      </c>
      <c r="P19" s="261"/>
    </row>
    <row r="20" customFormat="false" ht="15" hidden="false" customHeight="false" outlineLevel="0" collapsed="false">
      <c r="A20" s="63"/>
      <c r="B20" s="63"/>
      <c r="C20" s="16"/>
      <c r="D20" s="63"/>
      <c r="E20" s="63"/>
      <c r="M20" s="44" t="s">
        <v>360</v>
      </c>
      <c r="N20" s="236" t="n">
        <v>150</v>
      </c>
      <c r="O20" s="236" t="n">
        <v>150</v>
      </c>
      <c r="P20" s="261"/>
    </row>
    <row r="21" customFormat="false" ht="15" hidden="false" customHeight="false" outlineLevel="0" collapsed="false">
      <c r="A21" s="63"/>
      <c r="B21" s="63"/>
      <c r="C21" s="16"/>
      <c r="D21" s="63"/>
      <c r="E21" s="63"/>
      <c r="M21" s="251"/>
      <c r="N21" s="236"/>
      <c r="O21" s="236"/>
      <c r="P21" s="261"/>
    </row>
    <row r="22" customFormat="false" ht="15" hidden="false" customHeight="false" outlineLevel="0" collapsed="false">
      <c r="A22" s="63" t="s">
        <v>275</v>
      </c>
      <c r="B22" s="63"/>
      <c r="C22" s="17" t="n">
        <f aca="false">SUM(C5:C21)</f>
        <v>3000</v>
      </c>
      <c r="D22" s="63"/>
      <c r="E22" s="63"/>
      <c r="J22" s="18"/>
      <c r="M22" s="251"/>
      <c r="N22" s="236"/>
      <c r="O22" s="236"/>
      <c r="P22" s="261"/>
    </row>
    <row r="23" customFormat="false" ht="15" hidden="false" customHeight="false" outlineLevel="0" collapsed="false">
      <c r="M23" s="254"/>
      <c r="N23" s="255"/>
      <c r="O23" s="255"/>
      <c r="P23" s="261"/>
    </row>
    <row r="24" customFormat="false" ht="15.75" hidden="false" customHeight="false" outlineLevel="0" collapsed="false">
      <c r="M24" s="256"/>
      <c r="N24" s="257"/>
      <c r="O24" s="257"/>
      <c r="P24" s="261"/>
    </row>
    <row r="25" customFormat="false" ht="15.75" hidden="false" customHeight="false" outlineLevel="0" collapsed="false">
      <c r="M25" s="235" t="s">
        <v>275</v>
      </c>
      <c r="N25" s="242" t="n">
        <f aca="false">SUM(N18:N23)</f>
        <v>500</v>
      </c>
      <c r="O25" s="242" t="n">
        <f aca="false">SUM(O18:O23)</f>
        <v>500</v>
      </c>
      <c r="P25" s="261" t="n">
        <f aca="false">SUM(N25:O25)</f>
        <v>1000</v>
      </c>
    </row>
    <row r="26" customFormat="false" ht="15" hidden="false" customHeight="false" outlineLevel="0" collapsed="false">
      <c r="M26" s="3"/>
      <c r="N26" s="3"/>
      <c r="O26" s="3"/>
      <c r="P26" s="261"/>
    </row>
    <row r="27" customFormat="false" ht="15" hidden="false" customHeight="false" outlineLevel="0" collapsed="false">
      <c r="M27" s="38" t="s">
        <v>355</v>
      </c>
      <c r="N27" s="3"/>
      <c r="O27" s="3"/>
      <c r="P27" s="89" t="s">
        <v>361</v>
      </c>
    </row>
    <row r="28" customFormat="false" ht="15" hidden="false" customHeight="false" outlineLevel="0" collapsed="false">
      <c r="M28" s="233" t="s">
        <v>328</v>
      </c>
      <c r="N28" s="234" t="s">
        <v>169</v>
      </c>
      <c r="O28" s="234" t="s">
        <v>169</v>
      </c>
    </row>
    <row r="29" customFormat="false" ht="15" hidden="false" customHeight="false" outlineLevel="0" collapsed="false">
      <c r="M29" s="251" t="s">
        <v>362</v>
      </c>
      <c r="N29" s="236" t="n">
        <v>75</v>
      </c>
      <c r="O29" s="236" t="n">
        <v>75</v>
      </c>
    </row>
    <row r="30" customFormat="false" ht="15" hidden="false" customHeight="false" outlineLevel="0" collapsed="false">
      <c r="M30" s="251" t="s">
        <v>363</v>
      </c>
      <c r="N30" s="236" t="n">
        <v>175</v>
      </c>
      <c r="O30" s="236" t="n">
        <v>175</v>
      </c>
    </row>
    <row r="31" customFormat="false" ht="15" hidden="false" customHeight="false" outlineLevel="0" collapsed="false">
      <c r="M31" s="44" t="s">
        <v>135</v>
      </c>
      <c r="N31" s="236" t="n">
        <v>50</v>
      </c>
      <c r="O31" s="236" t="n">
        <v>50</v>
      </c>
      <c r="P31" s="261"/>
    </row>
    <row r="32" customFormat="false" ht="15" hidden="false" customHeight="false" outlineLevel="0" collapsed="false">
      <c r="M32" s="44" t="s">
        <v>364</v>
      </c>
      <c r="N32" s="236" t="n">
        <v>100</v>
      </c>
      <c r="O32" s="236" t="n">
        <v>100</v>
      </c>
    </row>
    <row r="33" customFormat="false" ht="15" hidden="false" customHeight="false" outlineLevel="0" collapsed="false">
      <c r="M33" s="44" t="s">
        <v>365</v>
      </c>
      <c r="N33" s="236" t="n">
        <v>20</v>
      </c>
      <c r="O33" s="236" t="n">
        <v>20</v>
      </c>
    </row>
    <row r="34" customFormat="false" ht="15" hidden="false" customHeight="false" outlineLevel="0" collapsed="false">
      <c r="M34" s="44" t="s">
        <v>340</v>
      </c>
      <c r="N34" s="236"/>
      <c r="O34" s="236"/>
      <c r="P34" s="261"/>
    </row>
    <row r="35" customFormat="false" ht="15" hidden="false" customHeight="false" outlineLevel="0" collapsed="false">
      <c r="M35" s="251" t="s">
        <v>366</v>
      </c>
      <c r="N35" s="236" t="n">
        <v>50</v>
      </c>
      <c r="O35" s="236" t="n">
        <v>50</v>
      </c>
      <c r="P35" s="261"/>
    </row>
    <row r="36" customFormat="false" ht="15.75" hidden="false" customHeight="false" outlineLevel="0" collapsed="false">
      <c r="M36" s="252"/>
      <c r="N36" s="241"/>
      <c r="O36" s="241"/>
      <c r="P36" s="261"/>
    </row>
    <row r="37" customFormat="false" ht="15.75" hidden="false" customHeight="false" outlineLevel="0" collapsed="false">
      <c r="M37" s="235" t="s">
        <v>275</v>
      </c>
      <c r="N37" s="242" t="n">
        <f aca="false">SUM(N29:N36)</f>
        <v>470</v>
      </c>
      <c r="O37" s="242" t="n">
        <f aca="false">SUM(O29:O36)</f>
        <v>470</v>
      </c>
      <c r="P37" s="89" t="n">
        <f aca="false">SUM(N37:O37)</f>
        <v>940</v>
      </c>
    </row>
  </sheetData>
  <mergeCells count="5">
    <mergeCell ref="A1:B2"/>
    <mergeCell ref="C1:C2"/>
    <mergeCell ref="D1:E2"/>
    <mergeCell ref="H1:I2"/>
    <mergeCell ref="K1:L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F0"/>
    <pageSetUpPr fitToPage="false"/>
  </sheetPr>
  <dimension ref="A1:P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1015625" defaultRowHeight="15" zeroHeight="false" outlineLevelRow="0" outlineLevelCol="0"/>
  <cols>
    <col collapsed="false" customWidth="true" hidden="false" outlineLevel="0" max="1" min="1" style="44" width="8.3"/>
    <col collapsed="false" customWidth="true" hidden="false" outlineLevel="0" max="2" min="2" style="44" width="33.26"/>
    <col collapsed="false" customWidth="true" hidden="false" outlineLevel="0" max="3" min="3" style="44" width="10.95"/>
    <col collapsed="false" customWidth="false" hidden="false" outlineLevel="0" max="8" min="4" style="44" width="11.08"/>
    <col collapsed="false" customWidth="true" hidden="false" outlineLevel="0" max="9" min="9" style="44" width="33.26"/>
    <col collapsed="false" customWidth="true" hidden="false" outlineLevel="0" max="10" min="10" style="44" width="10.95"/>
    <col collapsed="false" customWidth="false" hidden="false" outlineLevel="0" max="12" min="11" style="44" width="11.08"/>
    <col collapsed="false" customWidth="true" hidden="false" outlineLevel="0" max="13" min="13" style="44" width="21.75"/>
    <col collapsed="false" customWidth="true" hidden="false" outlineLevel="0" max="15" min="14" style="44" width="13.03"/>
    <col collapsed="false" customWidth="false" hidden="false" outlineLevel="0" max="1024" min="16" style="44" width="11.08"/>
  </cols>
  <sheetData>
    <row r="1" customFormat="false" ht="15" hidden="false" customHeight="true" outlineLevel="0" collapsed="false">
      <c r="A1" s="185" t="str">
        <f aca="false">IF(H1="","",H1)</f>
        <v>Fachschaften Tuttlingen</v>
      </c>
      <c r="B1" s="185"/>
      <c r="C1" s="262"/>
      <c r="D1" s="258" t="str">
        <f aca="false">IF(K1="","",K1)</f>
        <v>Anlage A13</v>
      </c>
      <c r="E1" s="258"/>
      <c r="F1" s="63"/>
      <c r="G1" s="63"/>
      <c r="H1" s="185" t="s">
        <v>367</v>
      </c>
      <c r="I1" s="185"/>
      <c r="J1" s="185"/>
      <c r="K1" s="258" t="s">
        <v>368</v>
      </c>
      <c r="L1" s="258"/>
    </row>
    <row r="2" customFormat="false" ht="15" hidden="false" customHeight="true" outlineLevel="0" collapsed="false">
      <c r="A2" s="185"/>
      <c r="B2" s="185"/>
      <c r="C2" s="262"/>
      <c r="D2" s="258"/>
      <c r="E2" s="258"/>
      <c r="F2" s="63"/>
      <c r="G2" s="63"/>
      <c r="H2" s="185"/>
      <c r="I2" s="185"/>
      <c r="J2" s="185"/>
      <c r="K2" s="258"/>
      <c r="L2" s="258"/>
    </row>
    <row r="3" customFormat="false" ht="15" hidden="false" customHeight="false" outlineLevel="0" collapsed="false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</row>
    <row r="4" customFormat="false" ht="15" hidden="false" customHeight="false" outlineLevel="0" collapsed="false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N4" s="44" t="s">
        <v>322</v>
      </c>
      <c r="O4" s="44" t="s">
        <v>323</v>
      </c>
    </row>
    <row r="5" customFormat="false" ht="15" hidden="false" customHeight="false" outlineLevel="0" collapsed="false">
      <c r="A5" s="63" t="s">
        <v>369</v>
      </c>
      <c r="B5" s="63" t="s">
        <v>370</v>
      </c>
      <c r="C5" s="50" t="n">
        <v>1000</v>
      </c>
      <c r="H5" s="44" t="s">
        <v>369</v>
      </c>
      <c r="I5" s="44" t="s">
        <v>370</v>
      </c>
      <c r="J5" s="44" t="n">
        <f aca="false">IF(P14="","",P14)</f>
        <v>1000</v>
      </c>
      <c r="M5" s="38" t="s">
        <v>369</v>
      </c>
      <c r="N5" s="3"/>
      <c r="O5" s="3"/>
      <c r="P5" s="78" t="s">
        <v>279</v>
      </c>
    </row>
    <row r="6" customFormat="false" ht="15" hidden="false" customHeight="false" outlineLevel="0" collapsed="false">
      <c r="A6" s="63"/>
      <c r="B6" s="63"/>
      <c r="C6" s="50"/>
      <c r="M6" s="233" t="s">
        <v>328</v>
      </c>
      <c r="N6" s="234" t="s">
        <v>169</v>
      </c>
      <c r="O6" s="234" t="s">
        <v>169</v>
      </c>
    </row>
    <row r="7" customFormat="false" ht="15" hidden="false" customHeight="false" outlineLevel="0" collapsed="false">
      <c r="A7" s="63"/>
      <c r="B7" s="63"/>
      <c r="C7" s="50"/>
      <c r="M7" s="251" t="s">
        <v>138</v>
      </c>
      <c r="N7" s="236" t="n">
        <v>100</v>
      </c>
      <c r="O7" s="236" t="n">
        <v>100</v>
      </c>
    </row>
    <row r="8" customFormat="false" ht="15" hidden="false" customHeight="false" outlineLevel="0" collapsed="false">
      <c r="A8" s="63"/>
      <c r="B8" s="63"/>
      <c r="C8" s="50"/>
      <c r="M8" s="251" t="s">
        <v>344</v>
      </c>
      <c r="N8" s="253" t="n">
        <v>100</v>
      </c>
      <c r="O8" s="253" t="n">
        <v>100</v>
      </c>
    </row>
    <row r="9" customFormat="false" ht="15" hidden="false" customHeight="false" outlineLevel="0" collapsed="false">
      <c r="A9" s="63"/>
      <c r="B9" s="63"/>
      <c r="C9" s="50"/>
      <c r="M9" s="251" t="s">
        <v>145</v>
      </c>
      <c r="N9" s="236" t="n">
        <v>300</v>
      </c>
      <c r="O9" s="236" t="n">
        <v>300</v>
      </c>
    </row>
    <row r="10" customFormat="false" ht="15" hidden="false" customHeight="false" outlineLevel="0" collapsed="false">
      <c r="A10" s="63"/>
      <c r="B10" s="63"/>
      <c r="C10" s="50"/>
      <c r="M10" s="251"/>
      <c r="N10" s="236"/>
      <c r="O10" s="236"/>
    </row>
    <row r="11" customFormat="false" ht="15" hidden="false" customHeight="false" outlineLevel="0" collapsed="false">
      <c r="A11" s="63"/>
      <c r="B11" s="63"/>
      <c r="C11" s="50"/>
      <c r="M11" s="235"/>
      <c r="N11" s="236"/>
      <c r="O11" s="236"/>
    </row>
    <row r="12" customFormat="false" ht="15" hidden="false" customHeight="false" outlineLevel="0" collapsed="false">
      <c r="A12" s="63"/>
      <c r="B12" s="63"/>
      <c r="C12" s="50"/>
      <c r="M12" s="235"/>
      <c r="N12" s="236"/>
      <c r="O12" s="236"/>
    </row>
    <row r="13" customFormat="false" ht="15.75" hidden="false" customHeight="false" outlineLevel="0" collapsed="false">
      <c r="A13" s="63"/>
      <c r="B13" s="63"/>
      <c r="C13" s="50"/>
      <c r="M13" s="240"/>
      <c r="N13" s="241"/>
      <c r="O13" s="241"/>
    </row>
    <row r="14" customFormat="false" ht="15.75" hidden="false" customHeight="false" outlineLevel="0" collapsed="false">
      <c r="A14" s="63"/>
      <c r="B14" s="63"/>
      <c r="C14" s="50"/>
      <c r="M14" s="235" t="s">
        <v>275</v>
      </c>
      <c r="N14" s="242" t="n">
        <f aca="false">SUM(N7:N13)</f>
        <v>500</v>
      </c>
      <c r="O14" s="242" t="n">
        <f aca="false">SUM(O7:O13)</f>
        <v>500</v>
      </c>
      <c r="P14" s="78" t="n">
        <f aca="false">SUM(N14:O14)</f>
        <v>1000</v>
      </c>
    </row>
    <row r="15" customFormat="false" ht="15" hidden="false" customHeight="false" outlineLevel="0" collapsed="false">
      <c r="A15" s="63"/>
      <c r="B15" s="63"/>
      <c r="C15" s="50"/>
      <c r="M15" s="54"/>
      <c r="N15" s="54"/>
      <c r="O15" s="54"/>
    </row>
    <row r="16" customFormat="false" ht="15" hidden="false" customHeight="false" outlineLevel="0" collapsed="false">
      <c r="A16" s="63"/>
      <c r="B16" s="63"/>
      <c r="C16" s="50"/>
      <c r="M16" s="263"/>
      <c r="N16" s="54"/>
      <c r="O16" s="54"/>
    </row>
    <row r="17" customFormat="false" ht="15" hidden="false" customHeight="false" outlineLevel="0" collapsed="false">
      <c r="A17" s="63"/>
      <c r="B17" s="63"/>
      <c r="C17" s="50"/>
      <c r="M17" s="264"/>
      <c r="N17" s="264"/>
      <c r="O17" s="264"/>
    </row>
    <row r="18" customFormat="false" ht="15" hidden="false" customHeight="false" outlineLevel="0" collapsed="false">
      <c r="A18" s="63"/>
      <c r="B18" s="63"/>
      <c r="C18" s="50"/>
      <c r="M18" s="265"/>
      <c r="N18" s="266"/>
      <c r="O18" s="266"/>
    </row>
    <row r="19" customFormat="false" ht="15" hidden="false" customHeight="false" outlineLevel="0" collapsed="false">
      <c r="A19" s="63"/>
      <c r="B19" s="63"/>
      <c r="C19" s="50"/>
      <c r="M19" s="265"/>
      <c r="N19" s="266"/>
      <c r="O19" s="266"/>
    </row>
    <row r="20" customFormat="false" ht="15" hidden="false" customHeight="false" outlineLevel="0" collapsed="false">
      <c r="A20" s="63"/>
      <c r="B20" s="63"/>
      <c r="C20" s="50"/>
      <c r="M20" s="194"/>
      <c r="N20" s="266"/>
      <c r="O20" s="266"/>
    </row>
    <row r="21" customFormat="false" ht="15" hidden="false" customHeight="false" outlineLevel="0" collapsed="false">
      <c r="A21" s="63"/>
      <c r="B21" s="63"/>
      <c r="C21" s="50"/>
      <c r="M21" s="265"/>
      <c r="N21" s="266"/>
      <c r="O21" s="266"/>
    </row>
    <row r="22" customFormat="false" ht="15" hidden="false" customHeight="false" outlineLevel="0" collapsed="false">
      <c r="A22" s="63" t="s">
        <v>275</v>
      </c>
      <c r="B22" s="63"/>
      <c r="C22" s="93" t="n">
        <f aca="false">SUM(C5:C21)</f>
        <v>1000</v>
      </c>
      <c r="J22" s="78"/>
      <c r="M22" s="265"/>
      <c r="N22" s="266"/>
      <c r="O22" s="266"/>
    </row>
    <row r="23" customFormat="false" ht="15" hidden="false" customHeight="false" outlineLevel="0" collapsed="false">
      <c r="C23" s="43"/>
      <c r="M23" s="254"/>
      <c r="N23" s="267"/>
      <c r="O23" s="267"/>
    </row>
    <row r="24" customFormat="false" ht="15" hidden="false" customHeight="false" outlineLevel="0" collapsed="false">
      <c r="M24" s="54"/>
      <c r="N24" s="54"/>
      <c r="O24" s="54"/>
    </row>
    <row r="25" customFormat="false" ht="15" hidden="false" customHeight="false" outlineLevel="0" collapsed="false">
      <c r="M25" s="249"/>
      <c r="N25" s="268"/>
      <c r="O25" s="268"/>
    </row>
    <row r="26" customFormat="false" ht="15" hidden="false" customHeight="false" outlineLevel="0" collapsed="false">
      <c r="M26" s="54"/>
      <c r="N26" s="54"/>
      <c r="O26" s="54"/>
    </row>
    <row r="27" customFormat="false" ht="15" hidden="false" customHeight="false" outlineLevel="0" collapsed="false">
      <c r="M27" s="263"/>
      <c r="N27" s="54"/>
      <c r="O27" s="54"/>
    </row>
    <row r="28" customFormat="false" ht="15" hidden="false" customHeight="false" outlineLevel="0" collapsed="false">
      <c r="M28" s="264"/>
      <c r="N28" s="264"/>
      <c r="O28" s="264"/>
    </row>
    <row r="29" customFormat="false" ht="15" hidden="false" customHeight="false" outlineLevel="0" collapsed="false">
      <c r="M29" s="265"/>
      <c r="N29" s="266"/>
      <c r="O29" s="266"/>
    </row>
    <row r="30" customFormat="false" ht="15" hidden="false" customHeight="false" outlineLevel="0" collapsed="false">
      <c r="M30" s="265"/>
      <c r="N30" s="266"/>
      <c r="O30" s="266"/>
    </row>
    <row r="31" customFormat="false" ht="15" hidden="false" customHeight="false" outlineLevel="0" collapsed="false">
      <c r="M31" s="194"/>
      <c r="N31" s="266"/>
      <c r="O31" s="266"/>
    </row>
    <row r="32" customFormat="false" ht="15" hidden="false" customHeight="false" outlineLevel="0" collapsed="false">
      <c r="M32" s="194"/>
      <c r="N32" s="266"/>
      <c r="O32" s="266"/>
    </row>
    <row r="33" customFormat="false" ht="15" hidden="false" customHeight="false" outlineLevel="0" collapsed="false">
      <c r="M33" s="194"/>
      <c r="N33" s="266"/>
      <c r="O33" s="266"/>
    </row>
    <row r="34" customFormat="false" ht="15" hidden="false" customHeight="false" outlineLevel="0" collapsed="false">
      <c r="M34" s="194"/>
      <c r="N34" s="266"/>
      <c r="O34" s="266"/>
    </row>
    <row r="35" customFormat="false" ht="15" hidden="false" customHeight="false" outlineLevel="0" collapsed="false">
      <c r="M35" s="265"/>
      <c r="N35" s="266"/>
      <c r="O35" s="266"/>
    </row>
    <row r="36" customFormat="false" ht="15" hidden="false" customHeight="false" outlineLevel="0" collapsed="false">
      <c r="M36" s="254"/>
      <c r="N36" s="267"/>
      <c r="O36" s="267"/>
    </row>
    <row r="37" customFormat="false" ht="15" hidden="false" customHeight="false" outlineLevel="0" collapsed="false">
      <c r="M37" s="249"/>
      <c r="N37" s="268"/>
      <c r="O37" s="268"/>
    </row>
    <row r="38" customFormat="false" ht="15" hidden="false" customHeight="false" outlineLevel="0" collapsed="false">
      <c r="M38" s="194"/>
      <c r="N38" s="194"/>
      <c r="O38" s="194"/>
    </row>
    <row r="39" customFormat="false" ht="15" hidden="false" customHeight="false" outlineLevel="0" collapsed="false">
      <c r="M39" s="194"/>
      <c r="N39" s="194"/>
      <c r="O39" s="194"/>
    </row>
    <row r="40" customFormat="false" ht="15" hidden="false" customHeight="false" outlineLevel="0" collapsed="false">
      <c r="M40" s="194"/>
      <c r="N40" s="194"/>
      <c r="O40" s="194"/>
    </row>
  </sheetData>
  <mergeCells count="6">
    <mergeCell ref="A1:B2"/>
    <mergeCell ref="C1:C2"/>
    <mergeCell ref="D1:E2"/>
    <mergeCell ref="H1:I2"/>
    <mergeCell ref="J1:J2"/>
    <mergeCell ref="K1:L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00B050"/>
    <pageSetUpPr fitToPage="false"/>
  </sheetPr>
  <dimension ref="A1:O33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A4" activeCellId="0" sqref="A4"/>
    </sheetView>
  </sheetViews>
  <sheetFormatPr defaultColWidth="11.1015625" defaultRowHeight="15" zeroHeight="false" outlineLevelRow="0" outlineLevelCol="0"/>
  <cols>
    <col collapsed="false" customWidth="false" hidden="false" outlineLevel="0" max="2" min="1" style="3" width="11.08"/>
    <col collapsed="false" customWidth="true" hidden="false" outlineLevel="0" max="3" min="3" style="3" width="12.75"/>
    <col collapsed="false" customWidth="true" hidden="false" outlineLevel="0" max="4" min="4" style="3" width="6.52"/>
    <col collapsed="false" customWidth="false" hidden="false" outlineLevel="0" max="5" min="5" style="3" width="11.08"/>
    <col collapsed="false" customWidth="true" hidden="false" outlineLevel="0" max="6" min="6" style="3" width="12.05"/>
    <col collapsed="false" customWidth="false" hidden="false" outlineLevel="0" max="11" min="7" style="3" width="11.08"/>
    <col collapsed="false" customWidth="true" hidden="false" outlineLevel="0" max="12" min="12" style="3" width="23.7"/>
    <col collapsed="false" customWidth="false" hidden="false" outlineLevel="0" max="1024" min="13" style="3" width="11.08"/>
  </cols>
  <sheetData>
    <row r="1" customFormat="false" ht="15" hidden="false" customHeight="false" outlineLevel="0" collapsed="false">
      <c r="A1" s="6"/>
      <c r="B1" s="6"/>
      <c r="C1" s="6"/>
      <c r="D1" s="48" t="s">
        <v>70</v>
      </c>
      <c r="E1" s="48"/>
      <c r="F1" s="6"/>
      <c r="G1" s="6"/>
      <c r="H1" s="6"/>
    </row>
    <row r="2" customFormat="false" ht="15" hidden="false" customHeight="false" outlineLevel="0" collapsed="false">
      <c r="A2" s="6"/>
      <c r="B2" s="6"/>
      <c r="C2" s="6"/>
      <c r="D2" s="48"/>
      <c r="E2" s="48"/>
      <c r="F2" s="6"/>
      <c r="G2" s="6"/>
      <c r="H2" s="6"/>
    </row>
    <row r="3" customFormat="false" ht="15" hidden="false" customHeight="false" outlineLevel="0" collapsed="false">
      <c r="A3" s="6"/>
      <c r="B3" s="6"/>
      <c r="C3" s="6"/>
      <c r="D3" s="6"/>
      <c r="E3" s="6"/>
      <c r="F3" s="6"/>
      <c r="G3" s="6"/>
      <c r="H3" s="6"/>
    </row>
    <row r="4" customFormat="false" ht="15" hidden="false" customHeight="false" outlineLevel="0" collapsed="false">
      <c r="A4" s="6"/>
      <c r="B4" s="6"/>
      <c r="C4" s="6"/>
      <c r="D4" s="6"/>
      <c r="E4" s="6"/>
      <c r="F4" s="6"/>
      <c r="G4" s="6"/>
      <c r="H4" s="6"/>
    </row>
    <row r="5" customFormat="false" ht="15" hidden="false" customHeight="false" outlineLevel="0" collapsed="false">
      <c r="A5" s="6"/>
      <c r="B5" s="6"/>
      <c r="C5" s="6"/>
      <c r="D5" s="6"/>
      <c r="E5" s="6"/>
      <c r="F5" s="6"/>
      <c r="G5" s="6"/>
      <c r="H5" s="6"/>
    </row>
    <row r="6" customFormat="false" ht="15" hidden="false" customHeight="false" outlineLevel="0" collapsed="false">
      <c r="A6" s="6"/>
      <c r="B6" s="6"/>
      <c r="C6" s="6"/>
      <c r="D6" s="6"/>
      <c r="E6" s="6"/>
      <c r="F6" s="6"/>
      <c r="G6" s="6"/>
      <c r="H6" s="6"/>
    </row>
    <row r="7" customFormat="false" ht="13.8" hidden="false" customHeight="false" outlineLevel="0" collapsed="false">
      <c r="A7" s="6"/>
      <c r="B7" s="6"/>
      <c r="C7" s="6"/>
      <c r="D7" s="6"/>
      <c r="E7" s="6"/>
      <c r="F7" s="6"/>
      <c r="G7" s="6"/>
      <c r="H7" s="6"/>
      <c r="K7" s="3" t="s">
        <v>111</v>
      </c>
      <c r="M7" s="3" t="s">
        <v>112</v>
      </c>
      <c r="O7" s="42"/>
    </row>
    <row r="8" customFormat="false" ht="13.8" hidden="false" customHeight="false" outlineLevel="0" collapsed="false">
      <c r="A8" s="6"/>
      <c r="B8" s="6"/>
      <c r="C8" s="49" t="n">
        <f aca="false">IF(K8="","",K8)</f>
        <v>93766.86</v>
      </c>
      <c r="D8" s="50" t="s">
        <v>113</v>
      </c>
      <c r="E8" s="6"/>
      <c r="F8" s="6"/>
      <c r="G8" s="51"/>
      <c r="H8" s="6"/>
      <c r="K8" s="42" t="n">
        <v>93766.86</v>
      </c>
      <c r="L8" s="0"/>
      <c r="M8" s="52" t="n">
        <v>44274</v>
      </c>
    </row>
    <row r="9" customFormat="false" ht="13.8" hidden="false" customHeight="false" outlineLevel="0" collapsed="false">
      <c r="A9" s="6"/>
      <c r="B9" s="6"/>
      <c r="C9" s="49" t="n">
        <f aca="false">IF(K9="","",K9)</f>
        <v>75400</v>
      </c>
      <c r="D9" s="50" t="s">
        <v>114</v>
      </c>
      <c r="E9" s="6"/>
      <c r="F9" s="6"/>
      <c r="G9" s="6"/>
      <c r="H9" s="6"/>
      <c r="K9" s="42" t="n">
        <f aca="false">5800*13</f>
        <v>75400</v>
      </c>
    </row>
    <row r="10" customFormat="false" ht="13.8" hidden="false" customHeight="false" outlineLevel="0" collapsed="false">
      <c r="A10" s="6"/>
      <c r="B10" s="6"/>
      <c r="C10" s="49" t="n">
        <f aca="false">IF(K10="","",K10)</f>
        <v>75400</v>
      </c>
      <c r="D10" s="0" t="s">
        <v>115</v>
      </c>
      <c r="E10" s="0"/>
      <c r="F10" s="0"/>
      <c r="G10" s="0"/>
      <c r="H10" s="0"/>
      <c r="I10" s="0"/>
      <c r="J10" s="0"/>
      <c r="K10" s="53" t="n">
        <f aca="false">13*5800</f>
        <v>75400</v>
      </c>
      <c r="L10" s="54"/>
    </row>
    <row r="11" customFormat="false" ht="13.8" hidden="false" customHeight="false" outlineLevel="0" collapsed="false">
      <c r="A11" s="6"/>
      <c r="B11" s="6"/>
      <c r="C11" s="49" t="n">
        <f aca="false">-K11*J11</f>
        <v>-30848</v>
      </c>
      <c r="D11" s="50" t="s">
        <v>116</v>
      </c>
      <c r="E11" s="6"/>
      <c r="F11" s="6"/>
      <c r="G11" s="6"/>
      <c r="H11" s="6"/>
      <c r="J11" s="55" t="n">
        <v>1</v>
      </c>
      <c r="K11" s="56" t="n">
        <f aca="false">('A 1'!C32)+('A 2'!C32)+('A 3'!C32)</f>
        <v>30848</v>
      </c>
      <c r="L11" s="54"/>
    </row>
    <row r="12" customFormat="false" ht="13.8" hidden="false" customHeight="false" outlineLevel="0" collapsed="false">
      <c r="A12" s="6"/>
      <c r="B12" s="6"/>
      <c r="C12" s="49" t="n">
        <f aca="false">-K12*J12</f>
        <v>-34845.16</v>
      </c>
      <c r="D12" s="50" t="s">
        <v>117</v>
      </c>
      <c r="E12" s="6"/>
      <c r="F12" s="6"/>
      <c r="G12" s="6"/>
      <c r="H12" s="6"/>
      <c r="J12" s="55" t="n">
        <v>1</v>
      </c>
      <c r="K12" s="56" t="n">
        <f aca="false">('A 4'!N54)+('A 5'!N34)+('A 6'!N23)</f>
        <v>34845.16</v>
      </c>
      <c r="L12" s="54"/>
    </row>
    <row r="13" customFormat="false" ht="13.8" hidden="false" customHeight="false" outlineLevel="0" collapsed="false">
      <c r="A13" s="6"/>
      <c r="B13" s="6"/>
      <c r="C13" s="49" t="n">
        <f aca="false">-K13*J13</f>
        <v>-26360</v>
      </c>
      <c r="D13" s="50" t="s">
        <v>118</v>
      </c>
      <c r="E13" s="6"/>
      <c r="F13" s="6"/>
      <c r="G13" s="6"/>
      <c r="H13" s="6"/>
      <c r="J13" s="55" t="n">
        <v>1</v>
      </c>
      <c r="K13" s="56" t="n">
        <f aca="false">('A 7'!D34)</f>
        <v>26360</v>
      </c>
      <c r="L13" s="54"/>
    </row>
    <row r="14" customFormat="false" ht="13.8" hidden="false" customHeight="false" outlineLevel="0" collapsed="false">
      <c r="A14" s="6"/>
      <c r="B14" s="6"/>
      <c r="C14" s="49" t="n">
        <f aca="false">-K14*J14</f>
        <v>-25880</v>
      </c>
      <c r="D14" s="50" t="s">
        <v>119</v>
      </c>
      <c r="E14" s="6"/>
      <c r="F14" s="6"/>
      <c r="G14" s="6"/>
      <c r="H14" s="6"/>
      <c r="J14" s="55" t="n">
        <v>1</v>
      </c>
      <c r="K14" s="56" t="n">
        <f aca="false">('A 8'!N32)+('A 9'!L32)+('A 10'!L32)</f>
        <v>25880</v>
      </c>
      <c r="L14" s="54"/>
    </row>
    <row r="15" customFormat="false" ht="13.8" hidden="false" customHeight="false" outlineLevel="0" collapsed="false">
      <c r="A15" s="6"/>
      <c r="B15" s="6"/>
      <c r="C15" s="49" t="n">
        <f aca="false">-K15*J15</f>
        <v>-9000</v>
      </c>
      <c r="D15" s="50" t="s">
        <v>120</v>
      </c>
      <c r="E15" s="6"/>
      <c r="F15" s="6"/>
      <c r="G15" s="6"/>
      <c r="H15" s="6"/>
      <c r="J15" s="55" t="n">
        <v>1</v>
      </c>
      <c r="K15" s="56" t="n">
        <f aca="false">('A 11'!C22)+('A 12'!C22)+('A 13'!C22)</f>
        <v>9000</v>
      </c>
      <c r="L15" s="56"/>
    </row>
    <row r="16" customFormat="false" ht="13.8" hidden="false" customHeight="false" outlineLevel="0" collapsed="false">
      <c r="A16" s="6"/>
      <c r="B16" s="6"/>
      <c r="C16" s="49" t="n">
        <f aca="false">-K16*J16</f>
        <v>-45500</v>
      </c>
      <c r="D16" s="50" t="s">
        <v>121</v>
      </c>
      <c r="E16" s="6"/>
      <c r="F16" s="57"/>
      <c r="G16" s="16"/>
      <c r="H16" s="6"/>
      <c r="J16" s="55" t="n">
        <v>1</v>
      </c>
      <c r="K16" s="56" t="n">
        <v>45500</v>
      </c>
    </row>
    <row r="17" customFormat="false" ht="15" hidden="false" customHeight="false" outlineLevel="0" collapsed="false">
      <c r="A17" s="6"/>
      <c r="B17" s="6"/>
      <c r="C17" s="49"/>
      <c r="D17" s="50"/>
      <c r="E17" s="6"/>
      <c r="F17" s="6"/>
      <c r="G17" s="6"/>
      <c r="H17" s="6"/>
      <c r="K17" s="42"/>
    </row>
    <row r="18" customFormat="false" ht="15" hidden="false" customHeight="false" outlineLevel="0" collapsed="false">
      <c r="A18" s="6"/>
      <c r="B18" s="6"/>
      <c r="C18" s="49"/>
      <c r="D18" s="50"/>
      <c r="E18" s="6"/>
      <c r="F18" s="6"/>
      <c r="G18" s="6"/>
      <c r="H18" s="6"/>
      <c r="K18" s="42"/>
    </row>
    <row r="19" customFormat="false" ht="15" hidden="false" customHeight="false" outlineLevel="0" collapsed="false">
      <c r="A19" s="6"/>
      <c r="B19" s="6"/>
      <c r="C19" s="49"/>
      <c r="D19" s="50"/>
      <c r="E19" s="6"/>
      <c r="F19" s="6"/>
      <c r="G19" s="6"/>
      <c r="H19" s="6"/>
      <c r="K19" s="42"/>
    </row>
    <row r="20" customFormat="false" ht="13.8" hidden="false" customHeight="false" outlineLevel="0" collapsed="false">
      <c r="A20" s="6"/>
      <c r="B20" s="6"/>
      <c r="C20" s="49"/>
      <c r="D20" s="50"/>
      <c r="E20" s="6"/>
      <c r="F20" s="6"/>
      <c r="G20" s="6"/>
      <c r="H20" s="6"/>
    </row>
    <row r="21" customFormat="false" ht="15" hidden="false" customHeight="false" outlineLevel="0" collapsed="false">
      <c r="A21" s="6"/>
      <c r="B21" s="6"/>
      <c r="C21" s="17" t="n">
        <f aca="false">SUM(C8:C19)</f>
        <v>72133.7</v>
      </c>
      <c r="D21" s="58" t="s">
        <v>122</v>
      </c>
      <c r="E21" s="58"/>
      <c r="F21" s="58"/>
      <c r="G21" s="6"/>
      <c r="H21" s="6"/>
    </row>
    <row r="22" customFormat="false" ht="15" hidden="false" customHeight="false" outlineLevel="0" collapsed="false">
      <c r="A22" s="6"/>
      <c r="B22" s="6"/>
      <c r="C22" s="49"/>
      <c r="D22" s="50"/>
      <c r="E22" s="6"/>
      <c r="F22" s="6"/>
      <c r="G22" s="6"/>
      <c r="H22" s="6"/>
    </row>
    <row r="23" customFormat="false" ht="15" hidden="false" customHeight="false" outlineLevel="0" collapsed="false">
      <c r="A23" s="6"/>
      <c r="B23" s="6"/>
      <c r="C23" s="59"/>
      <c r="D23" s="6"/>
      <c r="E23" s="6"/>
      <c r="F23" s="6"/>
      <c r="G23" s="6"/>
      <c r="H23" s="6"/>
    </row>
    <row r="24" customFormat="false" ht="15" hidden="false" customHeight="false" outlineLevel="0" collapsed="false">
      <c r="A24" s="6"/>
      <c r="B24" s="6"/>
      <c r="C24" s="49"/>
      <c r="D24" s="50"/>
      <c r="E24" s="6"/>
      <c r="F24" s="6"/>
      <c r="G24" s="6"/>
      <c r="H24" s="6"/>
    </row>
    <row r="25" customFormat="false" ht="15" hidden="false" customHeight="false" outlineLevel="0" collapsed="false">
      <c r="A25" s="6"/>
      <c r="B25" s="6"/>
      <c r="C25" s="6"/>
      <c r="D25" s="6"/>
      <c r="E25" s="6"/>
      <c r="F25" s="6"/>
      <c r="G25" s="6"/>
      <c r="H25" s="6"/>
    </row>
    <row r="26" customFormat="false" ht="15" hidden="false" customHeight="false" outlineLevel="0" collapsed="false">
      <c r="A26" s="6"/>
      <c r="B26" s="6"/>
      <c r="C26" s="6"/>
      <c r="D26" s="6"/>
      <c r="E26" s="6"/>
      <c r="F26" s="6"/>
      <c r="G26" s="6"/>
      <c r="H26" s="6"/>
    </row>
    <row r="27" customFormat="false" ht="15" hidden="false" customHeight="false" outlineLevel="0" collapsed="false">
      <c r="A27" s="6"/>
      <c r="B27" s="6"/>
      <c r="C27" s="6"/>
      <c r="D27" s="6"/>
      <c r="E27" s="6"/>
      <c r="F27" s="6"/>
      <c r="G27" s="6"/>
      <c r="H27" s="6"/>
    </row>
    <row r="28" customFormat="false" ht="15" hidden="false" customHeight="false" outlineLevel="0" collapsed="false">
      <c r="A28" s="6"/>
      <c r="B28" s="6"/>
      <c r="C28" s="6"/>
      <c r="D28" s="6"/>
      <c r="E28" s="6"/>
      <c r="F28" s="6"/>
      <c r="G28" s="6"/>
      <c r="H28" s="6"/>
    </row>
    <row r="29" customFormat="false" ht="15" hidden="false" customHeight="false" outlineLevel="0" collapsed="false">
      <c r="A29" s="6"/>
      <c r="B29" s="6"/>
      <c r="C29" s="6"/>
      <c r="D29" s="6"/>
      <c r="E29" s="6"/>
      <c r="F29" s="6"/>
      <c r="G29" s="6"/>
      <c r="H29" s="6"/>
    </row>
    <row r="30" customFormat="false" ht="15" hidden="false" customHeight="false" outlineLevel="0" collapsed="false">
      <c r="A30" s="6"/>
      <c r="B30" s="6"/>
      <c r="C30" s="6"/>
      <c r="D30" s="6"/>
      <c r="E30" s="6"/>
      <c r="F30" s="6"/>
      <c r="G30" s="6"/>
      <c r="H30" s="6"/>
    </row>
    <row r="31" customFormat="false" ht="15" hidden="false" customHeight="false" outlineLevel="0" collapsed="false">
      <c r="A31" s="6"/>
      <c r="B31" s="6"/>
      <c r="C31" s="6"/>
      <c r="D31" s="6"/>
      <c r="E31" s="6"/>
      <c r="F31" s="6"/>
      <c r="G31" s="6"/>
      <c r="H31" s="6"/>
    </row>
    <row r="32" customFormat="false" ht="15" hidden="false" customHeight="false" outlineLevel="0" collapsed="false">
      <c r="A32" s="6"/>
      <c r="B32" s="6"/>
      <c r="C32" s="6"/>
      <c r="D32" s="6"/>
      <c r="E32" s="6"/>
      <c r="F32" s="6"/>
      <c r="G32" s="6"/>
      <c r="H32" s="6"/>
    </row>
    <row r="33" customFormat="false" ht="15" hidden="false" customHeight="false" outlineLevel="0" collapsed="false">
      <c r="A33" s="6"/>
      <c r="B33" s="6"/>
      <c r="C33" s="6"/>
      <c r="D33" s="6"/>
      <c r="E33" s="6"/>
      <c r="F33" s="6"/>
      <c r="G33" s="6"/>
      <c r="H33" s="6"/>
      <c r="I33" s="18"/>
      <c r="J33" s="43"/>
    </row>
  </sheetData>
  <mergeCells count="2">
    <mergeCell ref="D1:E2"/>
    <mergeCell ref="D21:F21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58ED5"/>
    <pageSetUpPr fitToPage="false"/>
  </sheetPr>
  <dimension ref="A1:T4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1015625" defaultRowHeight="15" zeroHeight="false" outlineLevelRow="0" outlineLevelCol="0"/>
  <cols>
    <col collapsed="false" customWidth="true" hidden="false" outlineLevel="0" max="1" min="1" style="3" width="20.77"/>
    <col collapsed="false" customWidth="false" hidden="false" outlineLevel="0" max="2" min="2" style="3" width="11.08"/>
    <col collapsed="false" customWidth="true" hidden="false" outlineLevel="0" max="3" min="3" style="3" width="10.95"/>
    <col collapsed="false" customWidth="true" hidden="false" outlineLevel="0" max="4" min="4" style="3" width="6.52"/>
    <col collapsed="false" customWidth="false" hidden="false" outlineLevel="0" max="10" min="5" style="3" width="11.08"/>
    <col collapsed="false" customWidth="true" hidden="false" outlineLevel="0" max="11" min="11" style="3" width="20.77"/>
    <col collapsed="false" customWidth="false" hidden="false" outlineLevel="0" max="12" min="12" style="3" width="11.08"/>
    <col collapsed="false" customWidth="true" hidden="false" outlineLevel="0" max="13" min="13" style="3" width="10.95"/>
    <col collapsed="false" customWidth="true" hidden="false" outlineLevel="0" max="14" min="14" style="3" width="6.52"/>
    <col collapsed="false" customWidth="false" hidden="false" outlineLevel="0" max="1024" min="15" style="3" width="11.08"/>
  </cols>
  <sheetData>
    <row r="1" customFormat="false" ht="15" hidden="false" customHeight="true" outlineLevel="0" collapsed="false">
      <c r="A1" s="60" t="str">
        <f aca="false">IF(K1="","",K1)</f>
        <v>Verwaltung AStA</v>
      </c>
      <c r="B1" s="60" t="str">
        <f aca="false">IF(L1="","",L1)</f>
        <v>Furtwangen</v>
      </c>
      <c r="C1" s="60"/>
      <c r="D1" s="61" t="str">
        <f aca="false">IF(N1="","",N1)</f>
        <v>Anlage A 1</v>
      </c>
      <c r="E1" s="61"/>
      <c r="F1" s="6"/>
      <c r="G1" s="6"/>
      <c r="H1" s="6"/>
      <c r="I1" s="6"/>
      <c r="J1" s="6"/>
      <c r="K1" s="60" t="s">
        <v>123</v>
      </c>
      <c r="L1" s="62" t="s">
        <v>27</v>
      </c>
      <c r="M1" s="62"/>
      <c r="N1" s="61" t="s">
        <v>124</v>
      </c>
      <c r="O1" s="61"/>
      <c r="P1" s="6"/>
      <c r="Q1" s="6"/>
      <c r="R1" s="6"/>
    </row>
    <row r="2" customFormat="false" ht="15" hidden="false" customHeight="true" outlineLevel="0" collapsed="false">
      <c r="A2" s="60"/>
      <c r="B2" s="60"/>
      <c r="C2" s="60"/>
      <c r="D2" s="61"/>
      <c r="E2" s="61"/>
      <c r="F2" s="6"/>
      <c r="G2" s="6"/>
      <c r="H2" s="6"/>
      <c r="I2" s="6"/>
      <c r="J2" s="6"/>
      <c r="K2" s="60"/>
      <c r="L2" s="62"/>
      <c r="M2" s="62"/>
      <c r="N2" s="61"/>
      <c r="O2" s="61"/>
      <c r="P2" s="6"/>
      <c r="Q2" s="6"/>
      <c r="R2" s="6"/>
    </row>
    <row r="3" customFormat="false" ht="15" hidden="false" customHeight="false" outlineLevel="0" collapsed="false">
      <c r="A3" s="6"/>
      <c r="B3" s="6"/>
      <c r="C3" s="6"/>
      <c r="D3" s="6"/>
      <c r="E3" s="16"/>
      <c r="F3" s="6"/>
      <c r="G3" s="6"/>
      <c r="H3" s="6"/>
      <c r="I3" s="6"/>
      <c r="J3" s="6"/>
      <c r="K3" s="6"/>
      <c r="L3" s="6"/>
      <c r="M3" s="6"/>
      <c r="N3" s="6"/>
      <c r="O3" s="16"/>
      <c r="P3" s="6"/>
      <c r="Q3" s="6"/>
      <c r="R3" s="6"/>
    </row>
    <row r="4" customFormat="false" ht="15" hidden="false" customHeight="false" outlineLevel="0" collapsed="false">
      <c r="A4" s="6"/>
      <c r="B4" s="6"/>
      <c r="C4" s="6"/>
      <c r="D4" s="6"/>
      <c r="E4" s="16"/>
      <c r="F4" s="6"/>
      <c r="G4" s="6"/>
      <c r="H4" s="6"/>
      <c r="I4" s="6"/>
      <c r="J4" s="6"/>
      <c r="K4" s="6"/>
      <c r="L4" s="6"/>
      <c r="M4" s="6"/>
      <c r="N4" s="6"/>
      <c r="O4" s="16"/>
      <c r="P4" s="6"/>
      <c r="Q4" s="6"/>
      <c r="R4" s="6"/>
    </row>
    <row r="5" customFormat="false" ht="15" hidden="false" customHeight="false" outlineLevel="0" collapsed="false">
      <c r="A5" s="6" t="str">
        <f aca="false">IF(K5="","",K5)</f>
        <v>Reinigung</v>
      </c>
      <c r="B5" s="6" t="str">
        <f aca="false">IF(L5="","",L5)</f>
        <v/>
      </c>
      <c r="C5" s="16" t="n">
        <f aca="false">IF(M5="","",M5)</f>
        <v>200</v>
      </c>
      <c r="D5" s="63"/>
      <c r="E5" s="64" t="str">
        <f aca="false">IF(O5="","",O5)</f>
        <v>Reinigungsmittel, Besen, Tücher usw.</v>
      </c>
      <c r="F5" s="64"/>
      <c r="G5" s="64"/>
      <c r="H5" s="64"/>
      <c r="K5" s="6" t="s">
        <v>125</v>
      </c>
      <c r="M5" s="65" t="n">
        <v>200</v>
      </c>
      <c r="N5" s="44"/>
      <c r="O5" s="66" t="s">
        <v>126</v>
      </c>
      <c r="P5" s="66"/>
      <c r="Q5" s="66"/>
      <c r="R5" s="66"/>
    </row>
    <row r="6" customFormat="false" ht="15" hidden="false" customHeight="false" outlineLevel="0" collapsed="false">
      <c r="A6" s="6" t="str">
        <f aca="false">IF(K6="","",K6)</f>
        <v>Magazinentnahmen</v>
      </c>
      <c r="B6" s="6" t="str">
        <f aca="false">IF(L6="","",L6)</f>
        <v/>
      </c>
      <c r="C6" s="16" t="n">
        <f aca="false">IF(M6="","",M6)</f>
        <v>200</v>
      </c>
      <c r="D6" s="63"/>
      <c r="E6" s="64" t="str">
        <f aca="false">IF(O6="","",O6)</f>
        <v/>
      </c>
      <c r="F6" s="64"/>
      <c r="G6" s="64"/>
      <c r="H6" s="64"/>
      <c r="K6" s="6" t="s">
        <v>127</v>
      </c>
      <c r="M6" s="65" t="n">
        <v>200</v>
      </c>
      <c r="N6" s="44"/>
      <c r="O6" s="67"/>
      <c r="P6" s="67"/>
      <c r="Q6" s="67"/>
      <c r="R6" s="67"/>
    </row>
    <row r="7" customFormat="false" ht="15" hidden="false" customHeight="false" outlineLevel="0" collapsed="false">
      <c r="A7" s="6" t="str">
        <f aca="false">IF(K7="","",K7)</f>
        <v>Beiträge</v>
      </c>
      <c r="B7" s="6" t="str">
        <f aca="false">IF(L7="","",L7)</f>
        <v/>
      </c>
      <c r="C7" s="16" t="n">
        <f aca="false">IF(M7="","",M7)</f>
        <v>200</v>
      </c>
      <c r="D7" s="6"/>
      <c r="E7" s="64" t="str">
        <f aca="false">IF(O7="","",O7)</f>
        <v/>
      </c>
      <c r="F7" s="64"/>
      <c r="G7" s="64"/>
      <c r="H7" s="64"/>
      <c r="K7" s="6" t="s">
        <v>128</v>
      </c>
      <c r="M7" s="65" t="n">
        <v>200</v>
      </c>
      <c r="O7" s="66"/>
      <c r="P7" s="66"/>
      <c r="Q7" s="66"/>
      <c r="R7" s="66"/>
    </row>
    <row r="8" customFormat="false" ht="15" hidden="false" customHeight="false" outlineLevel="0" collapsed="false">
      <c r="A8" s="6" t="str">
        <f aca="false">IF(K8="","",K8)</f>
        <v>Startgeld Hochschulsp.</v>
      </c>
      <c r="B8" s="6" t="str">
        <f aca="false">IF(L8="","",L8)</f>
        <v/>
      </c>
      <c r="C8" s="16" t="n">
        <f aca="false">IF(M8="","",M8)</f>
        <v>150</v>
      </c>
      <c r="D8" s="6"/>
      <c r="E8" s="64" t="str">
        <f aca="false">IF(O8="","",O8)</f>
        <v>adh Startgelder</v>
      </c>
      <c r="F8" s="64"/>
      <c r="G8" s="64"/>
      <c r="H8" s="64"/>
      <c r="K8" s="6" t="s">
        <v>129</v>
      </c>
      <c r="M8" s="65" t="n">
        <v>150</v>
      </c>
      <c r="O8" s="66" t="s">
        <v>130</v>
      </c>
      <c r="P8" s="66"/>
      <c r="Q8" s="66"/>
      <c r="R8" s="66"/>
    </row>
    <row r="9" customFormat="false" ht="15" hidden="false" customHeight="false" outlineLevel="0" collapsed="false">
      <c r="A9" s="6" t="str">
        <f aca="false">IF(K9="","",K9)</f>
        <v>Rep./Instandhaltung</v>
      </c>
      <c r="B9" s="6" t="str">
        <f aca="false">IF(L9="","",L9)</f>
        <v/>
      </c>
      <c r="C9" s="16" t="n">
        <f aca="false">IF(M9="","",M9)</f>
        <v>1000</v>
      </c>
      <c r="D9" s="6"/>
      <c r="E9" s="64" t="str">
        <f aca="false">IF(O9="","",O9)</f>
        <v>AStA Inventar, Spülmaschinen etc.</v>
      </c>
      <c r="F9" s="64"/>
      <c r="G9" s="64"/>
      <c r="H9" s="64"/>
      <c r="K9" s="6" t="s">
        <v>131</v>
      </c>
      <c r="M9" s="65" t="n">
        <v>1000</v>
      </c>
      <c r="O9" s="66" t="s">
        <v>132</v>
      </c>
      <c r="P9" s="66"/>
      <c r="Q9" s="66"/>
      <c r="R9" s="66"/>
    </row>
    <row r="10" customFormat="false" ht="15" hidden="false" customHeight="false" outlineLevel="0" collapsed="false">
      <c r="A10" s="6" t="str">
        <f aca="false">IF(K10="","",K10)</f>
        <v>Repräsentation</v>
      </c>
      <c r="B10" s="6" t="str">
        <f aca="false">IF(L10="","",L10)</f>
        <v/>
      </c>
      <c r="C10" s="16" t="n">
        <f aca="false">IF(M10="","",M10)</f>
        <v>700</v>
      </c>
      <c r="D10" s="63"/>
      <c r="E10" s="64" t="str">
        <f aca="false">IF(O10="","",O10)</f>
        <v>Hütten, TD-Frühstück, Eiszeit, Nikolaus</v>
      </c>
      <c r="F10" s="64"/>
      <c r="G10" s="64"/>
      <c r="H10" s="64"/>
      <c r="K10" s="6" t="s">
        <v>133</v>
      </c>
      <c r="M10" s="65" t="n">
        <v>700</v>
      </c>
      <c r="N10" s="44"/>
      <c r="O10" s="66" t="s">
        <v>134</v>
      </c>
      <c r="P10" s="66"/>
      <c r="Q10" s="66"/>
      <c r="R10" s="66"/>
    </row>
    <row r="11" customFormat="false" ht="15" hidden="false" customHeight="false" outlineLevel="0" collapsed="false">
      <c r="A11" s="6" t="str">
        <f aca="false">IF(K11="","",K11)</f>
        <v>Bewirtung</v>
      </c>
      <c r="B11" s="6" t="str">
        <f aca="false">IF(L11="","",L11)</f>
        <v/>
      </c>
      <c r="C11" s="16" t="n">
        <f aca="false">IF(M11="","",M11)</f>
        <v>2000</v>
      </c>
      <c r="D11" s="6"/>
      <c r="E11" s="64" t="str">
        <f aca="false">IF(O11="","",O11)</f>
        <v>Taschen packen, Ersti-Begrüßung, Ersti-Frühstück</v>
      </c>
      <c r="F11" s="64"/>
      <c r="G11" s="64"/>
      <c r="H11" s="64"/>
      <c r="K11" s="6" t="s">
        <v>135</v>
      </c>
      <c r="M11" s="65" t="n">
        <v>2000</v>
      </c>
      <c r="O11" s="66" t="s">
        <v>136</v>
      </c>
      <c r="P11" s="66"/>
      <c r="Q11" s="66"/>
      <c r="R11" s="66"/>
      <c r="S11" s="68"/>
      <c r="T11" s="69"/>
    </row>
    <row r="12" customFormat="false" ht="15" hidden="false" customHeight="false" outlineLevel="0" collapsed="false">
      <c r="A12" s="6" t="str">
        <f aca="false">IF(K12="","",K12)</f>
        <v>Reisekosten</v>
      </c>
      <c r="B12" s="6" t="str">
        <f aca="false">IF(L12="","",L12)</f>
        <v/>
      </c>
      <c r="C12" s="16" t="n">
        <f aca="false">IF(M12="","",M12)</f>
        <v>200</v>
      </c>
      <c r="D12" s="6"/>
      <c r="E12" s="64" t="str">
        <f aca="false">IF(O12="","",O12)</f>
        <v>Hütten, Einkauf etc.</v>
      </c>
      <c r="F12" s="64"/>
      <c r="G12" s="64"/>
      <c r="H12" s="64"/>
      <c r="K12" s="6" t="s">
        <v>88</v>
      </c>
      <c r="M12" s="65" t="n">
        <v>200</v>
      </c>
      <c r="O12" s="66" t="s">
        <v>137</v>
      </c>
      <c r="P12" s="66"/>
      <c r="Q12" s="66"/>
      <c r="R12" s="66"/>
    </row>
    <row r="13" customFormat="false" ht="13.8" hidden="false" customHeight="false" outlineLevel="0" collapsed="false">
      <c r="A13" s="6" t="str">
        <f aca="false">IF(K13="","",K13)</f>
        <v>Büromaterial</v>
      </c>
      <c r="B13" s="6" t="str">
        <f aca="false">IF(L13="","",L13)</f>
        <v/>
      </c>
      <c r="C13" s="16" t="n">
        <f aca="false">IF(M13="","",M13)</f>
        <v>1500</v>
      </c>
      <c r="D13" s="6"/>
      <c r="E13" s="64" t="str">
        <f aca="false">IF(O13="","",O13)</f>
        <v>Büromaterial, Druckerpapier</v>
      </c>
      <c r="F13" s="64"/>
      <c r="G13" s="64"/>
      <c r="H13" s="64"/>
      <c r="K13" s="6" t="s">
        <v>138</v>
      </c>
      <c r="M13" s="65" t="n">
        <v>1500</v>
      </c>
      <c r="O13" s="66" t="s">
        <v>139</v>
      </c>
      <c r="P13" s="66"/>
      <c r="Q13" s="66"/>
      <c r="R13" s="66"/>
      <c r="S13" s="38" t="s">
        <v>140</v>
      </c>
    </row>
    <row r="14" customFormat="false" ht="13.8" hidden="false" customHeight="false" outlineLevel="0" collapsed="false">
      <c r="A14" s="6" t="str">
        <f aca="false">IF(K14="","",K14)</f>
        <v>Verbrauchsmaterial</v>
      </c>
      <c r="B14" s="6" t="str">
        <f aca="false">IF(L14="","",L14)</f>
        <v/>
      </c>
      <c r="C14" s="16" t="n">
        <f aca="false">IF(M14="","",M14)</f>
        <v>500</v>
      </c>
      <c r="D14" s="6"/>
      <c r="E14" s="64" t="str">
        <f aca="false">IF(O14="","",O14)</f>
        <v>Plakate</v>
      </c>
      <c r="F14" s="64"/>
      <c r="G14" s="64"/>
      <c r="H14" s="64"/>
      <c r="K14" s="6" t="s">
        <v>141</v>
      </c>
      <c r="M14" s="65" t="n">
        <v>500</v>
      </c>
      <c r="O14" s="66" t="s">
        <v>142</v>
      </c>
      <c r="P14" s="66"/>
      <c r="Q14" s="66"/>
      <c r="R14" s="66"/>
      <c r="S14" s="38"/>
    </row>
    <row r="15" customFormat="false" ht="13.8" hidden="false" customHeight="false" outlineLevel="0" collapsed="false">
      <c r="A15" s="6" t="str">
        <f aca="false">IF(K15="","",K15)</f>
        <v>Dekoration</v>
      </c>
      <c r="B15" s="6" t="str">
        <f aca="false">IF(L15="","",L15)</f>
        <v/>
      </c>
      <c r="C15" s="16" t="n">
        <f aca="false">IF(M15="","",M15)</f>
        <v>800</v>
      </c>
      <c r="D15" s="6"/>
      <c r="E15" s="64" t="str">
        <f aca="false">IF(O15="","",O15)</f>
        <v>Raumausstattung</v>
      </c>
      <c r="F15" s="64"/>
      <c r="G15" s="64"/>
      <c r="H15" s="64"/>
      <c r="K15" s="6" t="s">
        <v>143</v>
      </c>
      <c r="M15" s="65" t="n">
        <v>800</v>
      </c>
      <c r="O15" s="66" t="s">
        <v>144</v>
      </c>
      <c r="P15" s="66"/>
      <c r="Q15" s="66"/>
      <c r="R15" s="66"/>
      <c r="S15" s="38" t="s">
        <v>140</v>
      </c>
    </row>
    <row r="16" customFormat="false" ht="13.8" hidden="false" customHeight="false" outlineLevel="0" collapsed="false">
      <c r="A16" s="6" t="str">
        <f aca="false">IF(K16="","",K16)</f>
        <v>Veranstaltungen</v>
      </c>
      <c r="B16" s="6" t="str">
        <f aca="false">IF(L16="","",L16)</f>
        <v/>
      </c>
      <c r="C16" s="16" t="n">
        <f aca="false">IF(M16="","",M16)</f>
        <v>1600</v>
      </c>
      <c r="D16" s="6"/>
      <c r="E16" s="64" t="str">
        <f aca="false">IF(O16="","",O16)</f>
        <v>2xTeambuilding, Asten Connected, Helferfest</v>
      </c>
      <c r="F16" s="64"/>
      <c r="G16" s="64"/>
      <c r="H16" s="64"/>
      <c r="K16" s="6" t="s">
        <v>145</v>
      </c>
      <c r="M16" s="65" t="n">
        <v>1600</v>
      </c>
      <c r="O16" s="66" t="s">
        <v>146</v>
      </c>
      <c r="P16" s="66"/>
      <c r="Q16" s="66"/>
      <c r="R16" s="66"/>
      <c r="S16" s="38" t="s">
        <v>140</v>
      </c>
    </row>
    <row r="17" customFormat="false" ht="13.8" hidden="false" customHeight="false" outlineLevel="0" collapsed="false">
      <c r="A17" s="6" t="str">
        <f aca="false">IF(K17="","",K17)</f>
        <v/>
      </c>
      <c r="B17" s="6" t="str">
        <f aca="false">IF(L17="","",L17)</f>
        <v/>
      </c>
      <c r="C17" s="16" t="str">
        <f aca="false">IF(M17="","",M17)</f>
        <v/>
      </c>
      <c r="D17" s="6"/>
      <c r="E17" s="64" t="str">
        <f aca="false">IF(O17="","",O17)</f>
        <v/>
      </c>
      <c r="F17" s="64"/>
      <c r="G17" s="64"/>
      <c r="H17" s="64"/>
      <c r="K17" s="6"/>
      <c r="M17" s="65"/>
      <c r="O17" s="66"/>
      <c r="P17" s="66"/>
      <c r="Q17" s="66"/>
      <c r="R17" s="66"/>
      <c r="S17" s="38"/>
    </row>
    <row r="18" customFormat="false" ht="13.8" hidden="false" customHeight="false" outlineLevel="0" collapsed="false">
      <c r="A18" s="6" t="str">
        <f aca="false">IF(K18="","",K18)</f>
        <v>sonst. Betriebsbedarf</v>
      </c>
      <c r="B18" s="6" t="str">
        <f aca="false">IF(L18="","",L18)</f>
        <v/>
      </c>
      <c r="C18" s="16" t="n">
        <f aca="false">IF(M18="","",M18)</f>
        <v>300</v>
      </c>
      <c r="D18" s="6"/>
      <c r="E18" s="64" t="str">
        <f aca="false">IF(O18="","",O18)</f>
        <v/>
      </c>
      <c r="F18" s="64"/>
      <c r="G18" s="64"/>
      <c r="H18" s="64"/>
      <c r="K18" s="6" t="s">
        <v>147</v>
      </c>
      <c r="M18" s="65" t="n">
        <v>300</v>
      </c>
      <c r="O18" s="66"/>
      <c r="P18" s="66"/>
      <c r="Q18" s="66"/>
      <c r="R18" s="66"/>
      <c r="S18" s="38" t="s">
        <v>140</v>
      </c>
    </row>
    <row r="19" customFormat="false" ht="15" hidden="false" customHeight="false" outlineLevel="0" collapsed="false">
      <c r="A19" s="6" t="str">
        <f aca="false">IF(K19="","",K19)</f>
        <v>?</v>
      </c>
      <c r="B19" s="6" t="str">
        <f aca="false">IF(L19="","",L19)</f>
        <v/>
      </c>
      <c r="C19" s="16" t="str">
        <f aca="false">IF(M19="","",M19)</f>
        <v/>
      </c>
      <c r="D19" s="6"/>
      <c r="E19" s="64" t="str">
        <f aca="false">IF(O19="","",O19)</f>
        <v/>
      </c>
      <c r="F19" s="64"/>
      <c r="G19" s="64"/>
      <c r="H19" s="64"/>
      <c r="K19" s="70" t="s">
        <v>148</v>
      </c>
      <c r="M19" s="65"/>
      <c r="O19" s="66"/>
      <c r="P19" s="66"/>
      <c r="Q19" s="66"/>
      <c r="R19" s="66"/>
    </row>
    <row r="20" customFormat="false" ht="15" hidden="false" customHeight="false" outlineLevel="0" collapsed="false">
      <c r="A20" s="6" t="str">
        <f aca="false">IF(K20="","",K20)</f>
        <v>?</v>
      </c>
      <c r="B20" s="6" t="str">
        <f aca="false">IF(L20="","",L20)</f>
        <v/>
      </c>
      <c r="C20" s="16" t="str">
        <f aca="false">IF(M20="","",M20)</f>
        <v/>
      </c>
      <c r="D20" s="6"/>
      <c r="E20" s="64" t="str">
        <f aca="false">IF(O20="","",O20)</f>
        <v/>
      </c>
      <c r="F20" s="64"/>
      <c r="G20" s="64"/>
      <c r="H20" s="64"/>
      <c r="K20" s="70" t="s">
        <v>148</v>
      </c>
      <c r="M20" s="65"/>
      <c r="O20" s="66"/>
      <c r="P20" s="66"/>
      <c r="Q20" s="66"/>
      <c r="R20" s="66"/>
    </row>
    <row r="21" customFormat="false" ht="15" hidden="false" customHeight="false" outlineLevel="0" collapsed="false">
      <c r="A21" s="6" t="str">
        <f aca="false">IF(K21="","",K21)</f>
        <v>?</v>
      </c>
      <c r="B21" s="6"/>
      <c r="C21" s="16"/>
      <c r="D21" s="6"/>
      <c r="E21" s="64" t="str">
        <f aca="false">IF(O21="","",O21)</f>
        <v/>
      </c>
      <c r="F21" s="64"/>
      <c r="G21" s="64"/>
      <c r="H21" s="64"/>
      <c r="K21" s="70" t="s">
        <v>148</v>
      </c>
      <c r="M21" s="65"/>
      <c r="O21" s="67"/>
      <c r="P21" s="67"/>
      <c r="Q21" s="67"/>
      <c r="R21" s="67"/>
    </row>
    <row r="22" customFormat="false" ht="15" hidden="false" customHeight="false" outlineLevel="0" collapsed="false">
      <c r="A22" s="6" t="str">
        <f aca="false">IF(K22="","",K22)</f>
        <v>?</v>
      </c>
      <c r="B22" s="6"/>
      <c r="C22" s="16"/>
      <c r="D22" s="6"/>
      <c r="E22" s="64" t="str">
        <f aca="false">IF(O22="","",O22)</f>
        <v/>
      </c>
      <c r="F22" s="64"/>
      <c r="G22" s="64"/>
      <c r="H22" s="64"/>
      <c r="K22" s="70" t="s">
        <v>148</v>
      </c>
      <c r="M22" s="65"/>
      <c r="O22" s="67"/>
      <c r="P22" s="67"/>
      <c r="Q22" s="67"/>
      <c r="R22" s="67"/>
    </row>
    <row r="23" customFormat="false" ht="15" hidden="false" customHeight="false" outlineLevel="0" collapsed="false">
      <c r="A23" s="6" t="str">
        <f aca="false">IF(K23="","",K23)</f>
        <v>?</v>
      </c>
      <c r="B23" s="6" t="str">
        <f aca="false">IF(L23="","",L23)</f>
        <v/>
      </c>
      <c r="C23" s="16" t="str">
        <f aca="false">IF(M23="","",M23)</f>
        <v/>
      </c>
      <c r="D23" s="6"/>
      <c r="E23" s="64"/>
      <c r="F23" s="64"/>
      <c r="G23" s="64"/>
      <c r="H23" s="64"/>
      <c r="K23" s="70" t="s">
        <v>148</v>
      </c>
      <c r="M23" s="65"/>
      <c r="O23" s="66"/>
      <c r="P23" s="66"/>
      <c r="Q23" s="66"/>
      <c r="R23" s="66"/>
    </row>
    <row r="24" customFormat="false" ht="15" hidden="false" customHeight="false" outlineLevel="0" collapsed="false">
      <c r="A24" s="6" t="str">
        <f aca="false">IF(K24="","",K24)</f>
        <v>?</v>
      </c>
      <c r="B24" s="6" t="str">
        <f aca="false">IF(L24="","",L24)</f>
        <v/>
      </c>
      <c r="C24" s="16" t="str">
        <f aca="false">IF(M24="","",M24)</f>
        <v/>
      </c>
      <c r="D24" s="6"/>
      <c r="E24" s="64" t="str">
        <f aca="false">IF(O24="","",O24)</f>
        <v/>
      </c>
      <c r="F24" s="64"/>
      <c r="G24" s="64"/>
      <c r="H24" s="64"/>
      <c r="K24" s="70" t="s">
        <v>148</v>
      </c>
      <c r="M24" s="65"/>
      <c r="O24" s="66"/>
      <c r="P24" s="66"/>
      <c r="Q24" s="66"/>
      <c r="R24" s="66"/>
    </row>
    <row r="25" customFormat="false" ht="15" hidden="false" customHeight="false" outlineLevel="0" collapsed="false">
      <c r="A25" s="6" t="str">
        <f aca="false">IF(K25="","",K25)</f>
        <v>?</v>
      </c>
      <c r="B25" s="6" t="str">
        <f aca="false">IF(L25="","",L25)</f>
        <v/>
      </c>
      <c r="C25" s="16" t="str">
        <f aca="false">IF(M25="","",M25)</f>
        <v/>
      </c>
      <c r="D25" s="6"/>
      <c r="E25" s="64" t="str">
        <f aca="false">IF(O25="","",O25)</f>
        <v/>
      </c>
      <c r="F25" s="64"/>
      <c r="G25" s="64"/>
      <c r="H25" s="64"/>
      <c r="K25" s="70" t="s">
        <v>148</v>
      </c>
      <c r="M25" s="65"/>
      <c r="O25" s="66"/>
      <c r="P25" s="66"/>
      <c r="Q25" s="66"/>
      <c r="R25" s="66"/>
    </row>
    <row r="26" customFormat="false" ht="15" hidden="false" customHeight="false" outlineLevel="0" collapsed="false">
      <c r="A26" s="6" t="str">
        <f aca="false">IF(K26="","",K26)</f>
        <v>?</v>
      </c>
      <c r="B26" s="6" t="str">
        <f aca="false">IF(L26="","",L26)</f>
        <v/>
      </c>
      <c r="C26" s="16" t="str">
        <f aca="false">IF(M26="","",M26)</f>
        <v/>
      </c>
      <c r="D26" s="6"/>
      <c r="E26" s="64" t="str">
        <f aca="false">IF(O26="","",O26)</f>
        <v/>
      </c>
      <c r="F26" s="64"/>
      <c r="G26" s="64"/>
      <c r="H26" s="64"/>
      <c r="K26" s="70" t="s">
        <v>148</v>
      </c>
      <c r="M26" s="65"/>
      <c r="O26" s="66"/>
      <c r="P26" s="66"/>
      <c r="Q26" s="66"/>
      <c r="R26" s="66"/>
    </row>
    <row r="27" customFormat="false" ht="15" hidden="false" customHeight="false" outlineLevel="0" collapsed="false">
      <c r="A27" s="6" t="str">
        <f aca="false">IF(K27="","",K27)</f>
        <v>?</v>
      </c>
      <c r="B27" s="6" t="str">
        <f aca="false">IF(L27="","",L27)</f>
        <v/>
      </c>
      <c r="C27" s="16" t="str">
        <f aca="false">IF(M27="","",M27)</f>
        <v/>
      </c>
      <c r="D27" s="6"/>
      <c r="E27" s="64" t="str">
        <f aca="false">IF(O27="","",O27)</f>
        <v/>
      </c>
      <c r="F27" s="64"/>
      <c r="G27" s="64"/>
      <c r="H27" s="64"/>
      <c r="K27" s="70" t="s">
        <v>148</v>
      </c>
      <c r="M27" s="65"/>
      <c r="O27" s="66"/>
      <c r="P27" s="66"/>
      <c r="Q27" s="66"/>
      <c r="R27" s="66"/>
    </row>
    <row r="28" customFormat="false" ht="15" hidden="false" customHeight="false" outlineLevel="0" collapsed="false">
      <c r="A28" s="6" t="str">
        <f aca="false">IF(K28="","",K28)</f>
        <v/>
      </c>
      <c r="B28" s="6" t="str">
        <f aca="false">IF(L28="","",L28)</f>
        <v/>
      </c>
      <c r="C28" s="16" t="str">
        <f aca="false">IF(M28="","",M28)</f>
        <v/>
      </c>
      <c r="D28" s="6"/>
      <c r="E28" s="64" t="str">
        <f aca="false">IF(O28="","",O28)</f>
        <v/>
      </c>
      <c r="F28" s="64"/>
      <c r="G28" s="64"/>
      <c r="H28" s="64"/>
      <c r="K28" s="6"/>
      <c r="L28" s="6"/>
      <c r="M28" s="16"/>
      <c r="N28" s="6"/>
      <c r="O28" s="64"/>
      <c r="P28" s="64"/>
      <c r="Q28" s="64"/>
      <c r="R28" s="64"/>
    </row>
    <row r="29" customFormat="false" ht="15" hidden="false" customHeight="false" outlineLevel="0" collapsed="false">
      <c r="A29" s="6" t="str">
        <f aca="false">IF(K29="","",K29)</f>
        <v/>
      </c>
      <c r="B29" s="6" t="str">
        <f aca="false">IF(L29="","",L29)</f>
        <v/>
      </c>
      <c r="C29" s="16" t="str">
        <f aca="false">IF(M29="","",M29)</f>
        <v/>
      </c>
      <c r="D29" s="6"/>
      <c r="E29" s="64" t="str">
        <f aca="false">IF(O29="","",O29)</f>
        <v/>
      </c>
      <c r="F29" s="64"/>
      <c r="G29" s="64"/>
      <c r="H29" s="64"/>
      <c r="K29" s="6"/>
      <c r="L29" s="6"/>
      <c r="M29" s="16"/>
      <c r="N29" s="6"/>
      <c r="O29" s="64"/>
      <c r="P29" s="64"/>
      <c r="Q29" s="64"/>
      <c r="R29" s="64"/>
    </row>
    <row r="30" customFormat="false" ht="15" hidden="false" customHeight="false" outlineLevel="0" collapsed="false">
      <c r="A30" s="6" t="str">
        <f aca="false">IF(K30="","",K30)</f>
        <v>TD,Rektorat Dienstleist.</v>
      </c>
      <c r="B30" s="6" t="str">
        <f aca="false">IF(L30="","",L30)</f>
        <v/>
      </c>
      <c r="C30" s="16" t="n">
        <f aca="false">IF(M30="","",M30)</f>
        <v>4187</v>
      </c>
      <c r="D30" s="6"/>
      <c r="E30" s="64" t="str">
        <f aca="false">IF(O30="","",O30)</f>
        <v/>
      </c>
      <c r="F30" s="64"/>
      <c r="G30" s="64"/>
      <c r="H30" s="64"/>
      <c r="K30" s="71" t="s">
        <v>149</v>
      </c>
      <c r="L30" s="71"/>
      <c r="M30" s="72" t="n">
        <v>4187</v>
      </c>
      <c r="N30" s="63"/>
      <c r="O30" s="64"/>
      <c r="P30" s="64"/>
      <c r="Q30" s="64"/>
      <c r="R30" s="64"/>
    </row>
    <row r="31" customFormat="false" ht="15" hidden="false" customHeight="false" outlineLevel="0" collapsed="false">
      <c r="A31" s="6"/>
      <c r="B31" s="6"/>
      <c r="C31" s="6"/>
      <c r="D31" s="6"/>
      <c r="E31" s="7" t="str">
        <f aca="false">IF(O31="","",O31)</f>
        <v/>
      </c>
      <c r="F31" s="7"/>
      <c r="G31" s="7"/>
      <c r="H31" s="7"/>
      <c r="O31" s="42"/>
    </row>
    <row r="32" customFormat="false" ht="15" hidden="false" customHeight="false" outlineLevel="0" collapsed="false">
      <c r="A32" s="6"/>
      <c r="B32" s="10" t="s">
        <v>150</v>
      </c>
      <c r="C32" s="17" t="n">
        <f aca="false">SUM(C5:C31)</f>
        <v>13537</v>
      </c>
      <c r="D32" s="6"/>
      <c r="E32" s="7" t="str">
        <f aca="false">IF(O32="","",O32)</f>
        <v/>
      </c>
      <c r="F32" s="7"/>
      <c r="G32" s="7"/>
      <c r="H32" s="7"/>
      <c r="L32" s="38"/>
      <c r="M32" s="18"/>
      <c r="O32" s="42"/>
    </row>
    <row r="33" customFormat="false" ht="15" hidden="false" customHeight="false" outlineLevel="0" collapsed="false">
      <c r="E33" s="42"/>
      <c r="O33" s="42"/>
    </row>
    <row r="34" customFormat="false" ht="15" hidden="false" customHeight="false" outlineLevel="0" collapsed="false">
      <c r="A34" s="73" t="s">
        <v>65</v>
      </c>
      <c r="B34" s="73"/>
      <c r="C34" s="73"/>
      <c r="D34" s="73"/>
      <c r="E34" s="73"/>
      <c r="K34" s="73"/>
      <c r="L34" s="73"/>
      <c r="M34" s="73"/>
      <c r="N34" s="73"/>
      <c r="O34" s="73"/>
    </row>
    <row r="35" customFormat="false" ht="15" hidden="false" customHeight="false" outlineLevel="0" collapsed="false">
      <c r="A35" s="73" t="s">
        <v>151</v>
      </c>
      <c r="B35" s="73"/>
      <c r="C35" s="73"/>
      <c r="D35" s="73"/>
      <c r="E35" s="73"/>
      <c r="K35" s="73"/>
      <c r="L35" s="73"/>
      <c r="M35" s="73"/>
      <c r="N35" s="73"/>
      <c r="O35" s="73"/>
    </row>
    <row r="36" customFormat="false" ht="13.8" hidden="false" customHeight="false" outlineLevel="0" collapsed="false">
      <c r="A36" s="46"/>
      <c r="B36" s="46"/>
      <c r="C36" s="46"/>
      <c r="D36" s="46"/>
      <c r="E36" s="46"/>
      <c r="K36" s="46"/>
      <c r="L36" s="46"/>
      <c r="M36" s="46"/>
      <c r="N36" s="46"/>
      <c r="O36" s="46"/>
    </row>
    <row r="37" customFormat="false" ht="13.8" hidden="false" customHeight="false" outlineLevel="0" collapsed="false">
      <c r="A37" s="46"/>
      <c r="B37" s="46"/>
      <c r="C37" s="46"/>
      <c r="D37" s="46"/>
      <c r="E37" s="46"/>
      <c r="K37" s="46"/>
      <c r="L37" s="46"/>
      <c r="M37" s="46"/>
      <c r="N37" s="46"/>
      <c r="O37" s="46"/>
    </row>
    <row r="38" customFormat="false" ht="15" hidden="false" customHeight="false" outlineLevel="0" collapsed="false">
      <c r="E38" s="42"/>
      <c r="O38" s="42"/>
    </row>
    <row r="39" customFormat="false" ht="15" hidden="false" customHeight="false" outlineLevel="0" collapsed="false">
      <c r="E39" s="42"/>
      <c r="O39" s="42"/>
    </row>
    <row r="40" customFormat="false" ht="15" hidden="false" customHeight="false" outlineLevel="0" collapsed="false">
      <c r="E40" s="42"/>
      <c r="O40" s="42"/>
    </row>
    <row r="41" customFormat="false" ht="15" hidden="false" customHeight="false" outlineLevel="0" collapsed="false">
      <c r="E41" s="42"/>
      <c r="O41" s="42"/>
    </row>
    <row r="42" customFormat="false" ht="15" hidden="false" customHeight="false" outlineLevel="0" collapsed="false">
      <c r="E42" s="42"/>
      <c r="O42" s="42"/>
    </row>
    <row r="43" customFormat="false" ht="15" hidden="false" customHeight="false" outlineLevel="0" collapsed="false">
      <c r="E43" s="42"/>
      <c r="O43" s="42"/>
    </row>
    <row r="44" customFormat="false" ht="15" hidden="false" customHeight="false" outlineLevel="0" collapsed="false">
      <c r="E44" s="42"/>
      <c r="O44" s="42"/>
    </row>
    <row r="45" customFormat="false" ht="15" hidden="false" customHeight="false" outlineLevel="0" collapsed="false">
      <c r="E45" s="42"/>
      <c r="O45" s="42"/>
    </row>
    <row r="46" customFormat="false" ht="15" hidden="false" customHeight="false" outlineLevel="0" collapsed="false">
      <c r="E46" s="42"/>
      <c r="O46" s="42"/>
    </row>
    <row r="47" customFormat="false" ht="15" hidden="false" customHeight="false" outlineLevel="0" collapsed="false">
      <c r="E47" s="42"/>
      <c r="O47" s="42"/>
    </row>
    <row r="48" customFormat="false" ht="15" hidden="false" customHeight="false" outlineLevel="0" collapsed="false">
      <c r="E48" s="42"/>
      <c r="O48" s="42"/>
    </row>
  </sheetData>
  <mergeCells count="57">
    <mergeCell ref="A1:A2"/>
    <mergeCell ref="B1:C2"/>
    <mergeCell ref="D1:E2"/>
    <mergeCell ref="K1:K2"/>
    <mergeCell ref="L1:M2"/>
    <mergeCell ref="N1:O2"/>
    <mergeCell ref="E5:H5"/>
    <mergeCell ref="O5:R5"/>
    <mergeCell ref="E6:H6"/>
    <mergeCell ref="E7:H7"/>
    <mergeCell ref="O7:R7"/>
    <mergeCell ref="E8:H8"/>
    <mergeCell ref="O8:R8"/>
    <mergeCell ref="E9:H9"/>
    <mergeCell ref="O9:R9"/>
    <mergeCell ref="E10:H10"/>
    <mergeCell ref="O10:R10"/>
    <mergeCell ref="E11:H11"/>
    <mergeCell ref="O11:R11"/>
    <mergeCell ref="E12:H12"/>
    <mergeCell ref="O12:R12"/>
    <mergeCell ref="E13:H13"/>
    <mergeCell ref="O13:R13"/>
    <mergeCell ref="E14:H14"/>
    <mergeCell ref="O14:R14"/>
    <mergeCell ref="E15:H15"/>
    <mergeCell ref="O15:R15"/>
    <mergeCell ref="E16:H16"/>
    <mergeCell ref="O16:R16"/>
    <mergeCell ref="E17:H17"/>
    <mergeCell ref="O17:R17"/>
    <mergeCell ref="E18:H18"/>
    <mergeCell ref="O18:R18"/>
    <mergeCell ref="E19:H19"/>
    <mergeCell ref="O19:R19"/>
    <mergeCell ref="E20:H20"/>
    <mergeCell ref="O20:R20"/>
    <mergeCell ref="E21:H21"/>
    <mergeCell ref="E22:H22"/>
    <mergeCell ref="E23:H23"/>
    <mergeCell ref="O23:R23"/>
    <mergeCell ref="E24:H24"/>
    <mergeCell ref="O24:R24"/>
    <mergeCell ref="E25:H25"/>
    <mergeCell ref="O25:R25"/>
    <mergeCell ref="E26:H26"/>
    <mergeCell ref="O26:R26"/>
    <mergeCell ref="E27:H27"/>
    <mergeCell ref="O27:R27"/>
    <mergeCell ref="E28:H28"/>
    <mergeCell ref="O28:R28"/>
    <mergeCell ref="E29:H29"/>
    <mergeCell ref="O29:R29"/>
    <mergeCell ref="E30:H30"/>
    <mergeCell ref="O30:R30"/>
    <mergeCell ref="K36:O36"/>
    <mergeCell ref="K37:O37"/>
  </mergeCells>
  <printOptions headings="false" gridLines="false" gridLinesSet="true" horizontalCentered="false" verticalCentered="false"/>
  <pageMargins left="0.708333333333333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58ED5"/>
    <pageSetUpPr fitToPage="false"/>
  </sheetPr>
  <dimension ref="A1:T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1015625" defaultRowHeight="15" zeroHeight="false" outlineLevelRow="0" outlineLevelCol="0"/>
  <cols>
    <col collapsed="false" customWidth="true" hidden="false" outlineLevel="0" max="1" min="1" style="44" width="20.77"/>
    <col collapsed="false" customWidth="false" hidden="false" outlineLevel="0" max="2" min="2" style="44" width="11.08"/>
    <col collapsed="false" customWidth="false" hidden="false" outlineLevel="0" max="3" min="3" style="42" width="11.08"/>
    <col collapsed="false" customWidth="true" hidden="false" outlineLevel="0" max="4" min="4" style="44" width="6.52"/>
    <col collapsed="false" customWidth="false" hidden="false" outlineLevel="0" max="10" min="5" style="44" width="11.08"/>
    <col collapsed="false" customWidth="true" hidden="false" outlineLevel="0" max="11" min="11" style="44" width="20.77"/>
    <col collapsed="false" customWidth="false" hidden="false" outlineLevel="0" max="12" min="12" style="44" width="11.08"/>
    <col collapsed="false" customWidth="false" hidden="false" outlineLevel="0" max="13" min="13" style="42" width="11.08"/>
    <col collapsed="false" customWidth="true" hidden="false" outlineLevel="0" max="14" min="14" style="44" width="6.52"/>
    <col collapsed="false" customWidth="false" hidden="false" outlineLevel="0" max="1024" min="15" style="44" width="11.08"/>
  </cols>
  <sheetData>
    <row r="1" customFormat="false" ht="14.45" hidden="false" customHeight="true" outlineLevel="0" collapsed="false">
      <c r="A1" s="74" t="str">
        <f aca="false">IF(K1="","",K1)</f>
        <v>Verwaltung AStA</v>
      </c>
      <c r="B1" s="74" t="str">
        <f aca="false">IF(L1="","",L1)</f>
        <v>Schwenningen</v>
      </c>
      <c r="C1" s="74"/>
      <c r="D1" s="74" t="str">
        <f aca="false">IF(N1="","",N1)</f>
        <v>Anlage A 2</v>
      </c>
      <c r="E1" s="74"/>
      <c r="F1" s="63"/>
      <c r="G1" s="63"/>
      <c r="H1" s="63"/>
      <c r="I1" s="63"/>
      <c r="J1" s="63"/>
      <c r="K1" s="74" t="s">
        <v>123</v>
      </c>
      <c r="L1" s="74" t="s">
        <v>152</v>
      </c>
      <c r="M1" s="74"/>
      <c r="N1" s="75" t="s">
        <v>153</v>
      </c>
      <c r="O1" s="75"/>
      <c r="P1" s="63"/>
      <c r="Q1" s="63"/>
      <c r="R1" s="63"/>
    </row>
    <row r="2" customFormat="false" ht="14.45" hidden="false" customHeight="true" outlineLevel="0" collapsed="false">
      <c r="A2" s="74"/>
      <c r="B2" s="74"/>
      <c r="C2" s="74"/>
      <c r="D2" s="74"/>
      <c r="E2" s="74"/>
      <c r="F2" s="63"/>
      <c r="G2" s="63"/>
      <c r="H2" s="63"/>
      <c r="I2" s="63"/>
      <c r="J2" s="63"/>
      <c r="K2" s="74"/>
      <c r="L2" s="74"/>
      <c r="M2" s="74"/>
      <c r="N2" s="75"/>
      <c r="O2" s="75"/>
      <c r="P2" s="63"/>
      <c r="Q2" s="63"/>
      <c r="R2" s="63"/>
    </row>
    <row r="3" customFormat="false" ht="15" hidden="false" customHeight="false" outlineLevel="0" collapsed="false">
      <c r="A3" s="63"/>
      <c r="B3" s="63"/>
      <c r="C3" s="16"/>
      <c r="D3" s="63"/>
      <c r="E3" s="63"/>
      <c r="F3" s="63"/>
      <c r="G3" s="63"/>
      <c r="H3" s="63"/>
      <c r="I3" s="63"/>
      <c r="J3" s="63"/>
      <c r="K3" s="63"/>
      <c r="L3" s="63"/>
      <c r="M3" s="16"/>
      <c r="N3" s="63"/>
      <c r="O3" s="63"/>
      <c r="P3" s="63"/>
      <c r="Q3" s="63"/>
      <c r="R3" s="63"/>
    </row>
    <row r="4" customFormat="false" ht="15" hidden="false" customHeight="false" outlineLevel="0" collapsed="false">
      <c r="A4" s="63"/>
      <c r="B4" s="63"/>
      <c r="C4" s="16"/>
      <c r="D4" s="63"/>
      <c r="E4" s="63"/>
      <c r="F4" s="63"/>
      <c r="G4" s="63"/>
      <c r="H4" s="63"/>
      <c r="I4" s="63"/>
      <c r="J4" s="63"/>
      <c r="K4" s="63"/>
      <c r="L4" s="63"/>
      <c r="M4" s="16"/>
      <c r="N4" s="63"/>
      <c r="O4" s="63"/>
      <c r="P4" s="63"/>
      <c r="Q4" s="63"/>
      <c r="R4" s="63"/>
    </row>
    <row r="5" customFormat="false" ht="15" hidden="false" customHeight="false" outlineLevel="0" collapsed="false">
      <c r="A5" s="6" t="str">
        <f aca="false">IF(K5="","",K5)</f>
        <v>Reinigung</v>
      </c>
      <c r="B5" s="6" t="str">
        <f aca="false">IF(L5="","",L5)</f>
        <v/>
      </c>
      <c r="C5" s="16" t="n">
        <f aca="false">IF(M5="","",M5)</f>
        <v>300</v>
      </c>
      <c r="D5" s="63"/>
      <c r="E5" s="64" t="str">
        <f aca="false">IF(O5="","",O5)</f>
        <v>Reinigungsmittel, Besen, Tücher usw.</v>
      </c>
      <c r="F5" s="64"/>
      <c r="G5" s="64"/>
      <c r="H5" s="64"/>
      <c r="I5" s="3"/>
      <c r="J5" s="3"/>
      <c r="K5" s="71" t="s">
        <v>125</v>
      </c>
      <c r="L5" s="3"/>
      <c r="M5" s="65" t="n">
        <v>300</v>
      </c>
      <c r="O5" s="66" t="s">
        <v>126</v>
      </c>
      <c r="P5" s="66"/>
      <c r="Q5" s="66"/>
      <c r="R5" s="66"/>
    </row>
    <row r="6" customFormat="false" ht="15" hidden="false" customHeight="false" outlineLevel="0" collapsed="false">
      <c r="A6" s="6" t="str">
        <f aca="false">IF(K6="","",K6)</f>
        <v>Magazinentnahmen</v>
      </c>
      <c r="B6" s="6" t="str">
        <f aca="false">IF(L6="","",L6)</f>
        <v/>
      </c>
      <c r="C6" s="16" t="n">
        <f aca="false">IF(M6="","",M6)</f>
        <v>200</v>
      </c>
      <c r="D6" s="63"/>
      <c r="E6" s="64" t="str">
        <f aca="false">IF(O6="","",O6)</f>
        <v>Spülmittel etc.</v>
      </c>
      <c r="F6" s="64"/>
      <c r="G6" s="64"/>
      <c r="H6" s="64"/>
      <c r="I6" s="3"/>
      <c r="J6" s="3"/>
      <c r="K6" s="71" t="s">
        <v>127</v>
      </c>
      <c r="L6" s="3"/>
      <c r="M6" s="65" t="n">
        <v>200</v>
      </c>
      <c r="O6" s="67" t="s">
        <v>154</v>
      </c>
      <c r="P6" s="67"/>
      <c r="Q6" s="67"/>
      <c r="R6" s="67"/>
    </row>
    <row r="7" customFormat="false" ht="15" hidden="false" customHeight="false" outlineLevel="0" collapsed="false">
      <c r="A7" s="6" t="str">
        <f aca="false">IF(K7="","",K7)</f>
        <v>Beiträge</v>
      </c>
      <c r="B7" s="6" t="str">
        <f aca="false">IF(L7="","",L7)</f>
        <v/>
      </c>
      <c r="C7" s="16" t="n">
        <f aca="false">IF(M7="","",M7)</f>
        <v>200</v>
      </c>
      <c r="D7" s="6"/>
      <c r="E7" s="64" t="str">
        <f aca="false">IF(O7="","",O7)</f>
        <v/>
      </c>
      <c r="F7" s="64"/>
      <c r="G7" s="64"/>
      <c r="H7" s="64"/>
      <c r="I7" s="3"/>
      <c r="J7" s="3"/>
      <c r="K7" s="71" t="s">
        <v>128</v>
      </c>
      <c r="L7" s="3"/>
      <c r="M7" s="65" t="n">
        <v>200</v>
      </c>
      <c r="N7" s="3"/>
      <c r="O7" s="66"/>
      <c r="P7" s="66"/>
      <c r="Q7" s="66"/>
      <c r="R7" s="66"/>
    </row>
    <row r="8" customFormat="false" ht="15" hidden="false" customHeight="false" outlineLevel="0" collapsed="false">
      <c r="A8" s="6" t="str">
        <f aca="false">IF(K8="","",K8)</f>
        <v>Startgeld Hochschulsp.</v>
      </c>
      <c r="B8" s="6" t="str">
        <f aca="false">IF(L8="","",L8)</f>
        <v/>
      </c>
      <c r="C8" s="16" t="n">
        <f aca="false">IF(M8="","",M8)</f>
        <v>150</v>
      </c>
      <c r="D8" s="6"/>
      <c r="E8" s="64" t="str">
        <f aca="false">IF(O8="","",O8)</f>
        <v>adh Startgelder</v>
      </c>
      <c r="F8" s="64"/>
      <c r="G8" s="64"/>
      <c r="H8" s="64"/>
      <c r="I8" s="3"/>
      <c r="J8" s="3"/>
      <c r="K8" s="71" t="s">
        <v>129</v>
      </c>
      <c r="L8" s="3"/>
      <c r="M8" s="65" t="n">
        <v>150</v>
      </c>
      <c r="N8" s="3"/>
      <c r="O8" s="66" t="s">
        <v>130</v>
      </c>
      <c r="P8" s="66"/>
      <c r="Q8" s="66"/>
      <c r="R8" s="66"/>
    </row>
    <row r="9" customFormat="false" ht="15" hidden="false" customHeight="false" outlineLevel="0" collapsed="false">
      <c r="A9" s="6" t="str">
        <f aca="false">IF(K9="","",K9)</f>
        <v>Rep./Instandhaltung</v>
      </c>
      <c r="B9" s="6" t="str">
        <f aca="false">IF(L9="","",L9)</f>
        <v/>
      </c>
      <c r="C9" s="16" t="n">
        <f aca="false">IF(M9="","",M9)</f>
        <v>1500</v>
      </c>
      <c r="D9" s="6"/>
      <c r="E9" s="64" t="str">
        <f aca="false">IF(O9="","",O9)</f>
        <v>AStA Inventar, Spülmaschinen etc.</v>
      </c>
      <c r="F9" s="64"/>
      <c r="G9" s="64"/>
      <c r="H9" s="64"/>
      <c r="I9" s="3"/>
      <c r="J9" s="3"/>
      <c r="K9" s="71" t="s">
        <v>131</v>
      </c>
      <c r="L9" s="3"/>
      <c r="M9" s="65" t="n">
        <v>1500</v>
      </c>
      <c r="N9" s="3"/>
      <c r="O9" s="66" t="s">
        <v>132</v>
      </c>
      <c r="P9" s="66"/>
      <c r="Q9" s="66"/>
      <c r="R9" s="66"/>
    </row>
    <row r="10" customFormat="false" ht="15" hidden="false" customHeight="false" outlineLevel="0" collapsed="false">
      <c r="A10" s="6" t="str">
        <f aca="false">IF(K10="","",K10)</f>
        <v>Repräsentation</v>
      </c>
      <c r="B10" s="6" t="str">
        <f aca="false">IF(L10="","",L10)</f>
        <v/>
      </c>
      <c r="C10" s="16" t="n">
        <f aca="false">IF(M10="","",M10)</f>
        <v>1000</v>
      </c>
      <c r="D10" s="63"/>
      <c r="E10" s="64" t="str">
        <f aca="false">IF(O10="","",O10)</f>
        <v>Hütten, TD-Frühstück, Eiszeit, Nikolaus</v>
      </c>
      <c r="F10" s="64"/>
      <c r="G10" s="64"/>
      <c r="H10" s="64"/>
      <c r="I10" s="3"/>
      <c r="J10" s="3"/>
      <c r="K10" s="71" t="s">
        <v>133</v>
      </c>
      <c r="L10" s="3"/>
      <c r="M10" s="65" t="n">
        <v>1000</v>
      </c>
      <c r="O10" s="66" t="s">
        <v>134</v>
      </c>
      <c r="P10" s="66"/>
      <c r="Q10" s="66"/>
      <c r="R10" s="66"/>
      <c r="T10" s="68"/>
    </row>
    <row r="11" customFormat="false" ht="15" hidden="false" customHeight="false" outlineLevel="0" collapsed="false">
      <c r="A11" s="6" t="str">
        <f aca="false">IF(K11="","",K11)</f>
        <v>Bewirtung</v>
      </c>
      <c r="B11" s="6" t="str">
        <f aca="false">IF(L11="","",L11)</f>
        <v/>
      </c>
      <c r="C11" s="16" t="n">
        <f aca="false">IF(M11="","",M11)</f>
        <v>2000</v>
      </c>
      <c r="D11" s="6"/>
      <c r="E11" s="64" t="str">
        <f aca="false">IF(O11="","",O11)</f>
        <v>Taschen packen, Ersti-Begrüßung, Ersti-Frühstück</v>
      </c>
      <c r="F11" s="64"/>
      <c r="G11" s="64"/>
      <c r="H11" s="64"/>
      <c r="I11" s="3"/>
      <c r="J11" s="3"/>
      <c r="K11" s="71" t="s">
        <v>135</v>
      </c>
      <c r="L11" s="3"/>
      <c r="M11" s="65" t="n">
        <v>2000</v>
      </c>
      <c r="N11" s="3"/>
      <c r="O11" s="66" t="s">
        <v>136</v>
      </c>
      <c r="P11" s="66"/>
      <c r="Q11" s="66"/>
      <c r="R11" s="66"/>
    </row>
    <row r="12" customFormat="false" ht="15" hidden="false" customHeight="false" outlineLevel="0" collapsed="false">
      <c r="A12" s="6" t="str">
        <f aca="false">IF(K12="","",K12)</f>
        <v>Reisekosten</v>
      </c>
      <c r="B12" s="6" t="str">
        <f aca="false">IF(L12="","",L12)</f>
        <v/>
      </c>
      <c r="C12" s="16" t="n">
        <f aca="false">IF(M12="","",M12)</f>
        <v>200</v>
      </c>
      <c r="D12" s="6"/>
      <c r="E12" s="64" t="str">
        <f aca="false">IF(O12="","",O12)</f>
        <v>Hütten, Einkauf etc.</v>
      </c>
      <c r="F12" s="64"/>
      <c r="G12" s="64"/>
      <c r="H12" s="64"/>
      <c r="I12" s="3"/>
      <c r="J12" s="3"/>
      <c r="K12" s="71" t="s">
        <v>88</v>
      </c>
      <c r="L12" s="3"/>
      <c r="M12" s="65" t="n">
        <v>200</v>
      </c>
      <c r="N12" s="3"/>
      <c r="O12" s="66" t="s">
        <v>137</v>
      </c>
      <c r="P12" s="66"/>
      <c r="Q12" s="66"/>
      <c r="R12" s="66"/>
    </row>
    <row r="13" customFormat="false" ht="15" hidden="false" customHeight="false" outlineLevel="0" collapsed="false">
      <c r="A13" s="6" t="str">
        <f aca="false">IF(K13="","",K13)</f>
        <v>Büromaterial</v>
      </c>
      <c r="B13" s="6" t="str">
        <f aca="false">IF(L13="","",L13)</f>
        <v/>
      </c>
      <c r="C13" s="16" t="n">
        <f aca="false">IF(M13="","",M13)</f>
        <v>1500</v>
      </c>
      <c r="D13" s="6"/>
      <c r="E13" s="64" t="str">
        <f aca="false">IF(O13="","",O13)</f>
        <v>Büromaterial, Druckerpapier</v>
      </c>
      <c r="F13" s="64"/>
      <c r="G13" s="64"/>
      <c r="H13" s="64"/>
      <c r="I13" s="3"/>
      <c r="J13" s="3"/>
      <c r="K13" s="71" t="s">
        <v>138</v>
      </c>
      <c r="L13" s="3"/>
      <c r="M13" s="65" t="n">
        <v>1500</v>
      </c>
      <c r="N13" s="3"/>
      <c r="O13" s="66" t="s">
        <v>139</v>
      </c>
      <c r="P13" s="66"/>
      <c r="Q13" s="66"/>
      <c r="R13" s="66"/>
      <c r="S13" s="68"/>
    </row>
    <row r="14" customFormat="false" ht="15" hidden="false" customHeight="false" outlineLevel="0" collapsed="false">
      <c r="A14" s="6" t="str">
        <f aca="false">IF(K14="","",K14)</f>
        <v>Verbrauchsmaterial</v>
      </c>
      <c r="B14" s="6" t="str">
        <f aca="false">IF(L14="","",L14)</f>
        <v/>
      </c>
      <c r="C14" s="16" t="n">
        <f aca="false">IF(M14="","",M14)</f>
        <v>500</v>
      </c>
      <c r="D14" s="6"/>
      <c r="E14" s="64" t="str">
        <f aca="false">IF(O14="","",O14)</f>
        <v>Plakate</v>
      </c>
      <c r="F14" s="64"/>
      <c r="G14" s="64"/>
      <c r="H14" s="64"/>
      <c r="I14" s="3"/>
      <c r="J14" s="3"/>
      <c r="K14" s="71" t="s">
        <v>141</v>
      </c>
      <c r="L14" s="3"/>
      <c r="M14" s="65" t="n">
        <v>500</v>
      </c>
      <c r="N14" s="3"/>
      <c r="O14" s="66" t="s">
        <v>142</v>
      </c>
      <c r="P14" s="66"/>
      <c r="Q14" s="66"/>
      <c r="R14" s="66"/>
    </row>
    <row r="15" customFormat="false" ht="15" hidden="false" customHeight="false" outlineLevel="0" collapsed="false">
      <c r="A15" s="6" t="str">
        <f aca="false">IF(K15="","",K15)</f>
        <v>Dekoration</v>
      </c>
      <c r="B15" s="6" t="str">
        <f aca="false">IF(L15="","",L15)</f>
        <v/>
      </c>
      <c r="C15" s="16" t="n">
        <f aca="false">IF(M15="","",M15)</f>
        <v>800</v>
      </c>
      <c r="D15" s="6"/>
      <c r="E15" s="64" t="str">
        <f aca="false">IF(O15="","",O15)</f>
        <v>Raumausstattung</v>
      </c>
      <c r="F15" s="64"/>
      <c r="G15" s="64"/>
      <c r="H15" s="64"/>
      <c r="I15" s="3"/>
      <c r="J15" s="3"/>
      <c r="K15" s="71" t="s">
        <v>143</v>
      </c>
      <c r="L15" s="3"/>
      <c r="M15" s="65" t="n">
        <v>800</v>
      </c>
      <c r="N15" s="3"/>
      <c r="O15" s="66" t="s">
        <v>144</v>
      </c>
      <c r="P15" s="66"/>
      <c r="Q15" s="66"/>
      <c r="R15" s="66"/>
    </row>
    <row r="16" customFormat="false" ht="15" hidden="false" customHeight="false" outlineLevel="0" collapsed="false">
      <c r="A16" s="6" t="str">
        <f aca="false">IF(K16="","",K16)</f>
        <v>Veranstaltungen</v>
      </c>
      <c r="B16" s="6" t="str">
        <f aca="false">IF(L16="","",L16)</f>
        <v/>
      </c>
      <c r="C16" s="16" t="n">
        <f aca="false">IF(M16="","",M16)</f>
        <v>1600</v>
      </c>
      <c r="D16" s="6"/>
      <c r="E16" s="64" t="str">
        <f aca="false">IF(O16="","",O16)</f>
        <v>2xTeambuilding, Asten Connected, Helferfest</v>
      </c>
      <c r="F16" s="64"/>
      <c r="G16" s="64"/>
      <c r="H16" s="64"/>
      <c r="I16" s="3"/>
      <c r="J16" s="3"/>
      <c r="K16" s="71" t="s">
        <v>145</v>
      </c>
      <c r="L16" s="3"/>
      <c r="M16" s="65" t="n">
        <v>1600</v>
      </c>
      <c r="N16" s="3"/>
      <c r="O16" s="66" t="s">
        <v>146</v>
      </c>
      <c r="P16" s="66"/>
      <c r="Q16" s="66"/>
      <c r="R16" s="66"/>
    </row>
    <row r="17" customFormat="false" ht="13.8" hidden="false" customHeight="false" outlineLevel="0" collapsed="false">
      <c r="A17" s="6" t="str">
        <f aca="false">IF(K17="","",K17)</f>
        <v>Drucker</v>
      </c>
      <c r="B17" s="6" t="str">
        <f aca="false">IF(L17="","",L17)</f>
        <v/>
      </c>
      <c r="C17" s="16" t="str">
        <f aca="false">IF(M17="","",M17)</f>
        <v/>
      </c>
      <c r="D17" s="6"/>
      <c r="E17" s="64" t="str">
        <f aca="false">IF(O17="","",O17)</f>
        <v/>
      </c>
      <c r="F17" s="64"/>
      <c r="G17" s="64"/>
      <c r="H17" s="64"/>
      <c r="I17" s="3"/>
      <c r="J17" s="3"/>
      <c r="K17" s="71" t="s">
        <v>155</v>
      </c>
      <c r="L17" s="3"/>
      <c r="M17" s="65"/>
      <c r="N17" s="3"/>
      <c r="O17" s="66"/>
      <c r="P17" s="66"/>
      <c r="Q17" s="66"/>
      <c r="R17" s="66"/>
      <c r="S17" s="0"/>
    </row>
    <row r="18" customFormat="false" ht="15" hidden="false" customHeight="false" outlineLevel="0" collapsed="false">
      <c r="A18" s="6" t="str">
        <f aca="false">IF(K18="","",K18)</f>
        <v>sonst. Betriebsbedarf</v>
      </c>
      <c r="B18" s="6" t="str">
        <f aca="false">IF(L18="","",L18)</f>
        <v/>
      </c>
      <c r="C18" s="16" t="n">
        <f aca="false">IF(M18="","",M18)</f>
        <v>300</v>
      </c>
      <c r="D18" s="6"/>
      <c r="E18" s="64" t="str">
        <f aca="false">IF(O18="","",O18)</f>
        <v/>
      </c>
      <c r="F18" s="64"/>
      <c r="G18" s="64"/>
      <c r="H18" s="64"/>
      <c r="I18" s="3"/>
      <c r="J18" s="3"/>
      <c r="K18" s="71" t="s">
        <v>147</v>
      </c>
      <c r="L18" s="3"/>
      <c r="M18" s="65" t="n">
        <v>300</v>
      </c>
      <c r="N18" s="3"/>
      <c r="O18" s="66"/>
      <c r="P18" s="66"/>
      <c r="Q18" s="66"/>
      <c r="R18" s="66"/>
    </row>
    <row r="19" customFormat="false" ht="15" hidden="false" customHeight="false" outlineLevel="0" collapsed="false">
      <c r="A19" s="6" t="str">
        <f aca="false">IF(K19="","",K19)</f>
        <v>?</v>
      </c>
      <c r="B19" s="6" t="str">
        <f aca="false">IF(L19="","",L19)</f>
        <v/>
      </c>
      <c r="C19" s="16" t="str">
        <f aca="false">IF(M19="","",M19)</f>
        <v/>
      </c>
      <c r="D19" s="6"/>
      <c r="E19" s="64" t="str">
        <f aca="false">IF(O19="","",O19)</f>
        <v/>
      </c>
      <c r="F19" s="64"/>
      <c r="G19" s="64"/>
      <c r="H19" s="64"/>
      <c r="I19" s="3"/>
      <c r="J19" s="3"/>
      <c r="K19" s="70" t="s">
        <v>148</v>
      </c>
      <c r="L19" s="3"/>
      <c r="M19" s="65"/>
      <c r="N19" s="3"/>
      <c r="O19" s="66"/>
      <c r="P19" s="66"/>
      <c r="Q19" s="66"/>
      <c r="R19" s="66"/>
    </row>
    <row r="20" customFormat="false" ht="15" hidden="false" customHeight="false" outlineLevel="0" collapsed="false">
      <c r="A20" s="6" t="str">
        <f aca="false">IF(K20="","",K20)</f>
        <v>?</v>
      </c>
      <c r="B20" s="6" t="str">
        <f aca="false">IF(L20="","",L20)</f>
        <v/>
      </c>
      <c r="C20" s="16" t="str">
        <f aca="false">IF(M20="","",M20)</f>
        <v/>
      </c>
      <c r="D20" s="6"/>
      <c r="E20" s="64" t="str">
        <f aca="false">IF(O20="","",O20)</f>
        <v/>
      </c>
      <c r="F20" s="64"/>
      <c r="G20" s="64"/>
      <c r="H20" s="64"/>
      <c r="I20" s="3"/>
      <c r="J20" s="3"/>
      <c r="K20" s="70" t="s">
        <v>148</v>
      </c>
      <c r="L20" s="3"/>
      <c r="M20" s="65"/>
      <c r="N20" s="3"/>
      <c r="O20" s="66"/>
      <c r="P20" s="66"/>
      <c r="Q20" s="66"/>
      <c r="R20" s="66"/>
    </row>
    <row r="21" customFormat="false" ht="13.8" hidden="false" customHeight="false" outlineLevel="0" collapsed="false">
      <c r="A21" s="6" t="str">
        <f aca="false">IF(K21="","",K21)</f>
        <v>?</v>
      </c>
      <c r="B21" s="6"/>
      <c r="C21" s="16"/>
      <c r="D21" s="6"/>
      <c r="E21" s="76"/>
      <c r="F21" s="76"/>
      <c r="G21" s="76"/>
      <c r="H21" s="76"/>
      <c r="I21" s="3"/>
      <c r="J21" s="3"/>
      <c r="K21" s="70" t="s">
        <v>148</v>
      </c>
      <c r="L21" s="3"/>
      <c r="M21" s="65"/>
      <c r="N21" s="3"/>
      <c r="O21" s="67"/>
      <c r="P21" s="67"/>
      <c r="Q21" s="67"/>
      <c r="R21" s="67"/>
    </row>
    <row r="22" customFormat="false" ht="13.8" hidden="false" customHeight="false" outlineLevel="0" collapsed="false">
      <c r="A22" s="6" t="str">
        <f aca="false">IF(K22="","",K22)</f>
        <v>?</v>
      </c>
      <c r="B22" s="6"/>
      <c r="C22" s="16"/>
      <c r="D22" s="6"/>
      <c r="E22" s="76"/>
      <c r="F22" s="76"/>
      <c r="G22" s="76"/>
      <c r="H22" s="76"/>
      <c r="I22" s="3"/>
      <c r="J22" s="3"/>
      <c r="K22" s="70" t="s">
        <v>148</v>
      </c>
      <c r="L22" s="3"/>
      <c r="M22" s="65"/>
      <c r="N22" s="3"/>
      <c r="O22" s="67"/>
      <c r="P22" s="67"/>
      <c r="Q22" s="67"/>
      <c r="R22" s="67"/>
    </row>
    <row r="23" customFormat="false" ht="15" hidden="false" customHeight="false" outlineLevel="0" collapsed="false">
      <c r="A23" s="6" t="str">
        <f aca="false">IF(K23="","",K23)</f>
        <v>?</v>
      </c>
      <c r="B23" s="6" t="str">
        <f aca="false">IF(L23="","",L23)</f>
        <v/>
      </c>
      <c r="C23" s="16" t="str">
        <f aca="false">IF(M23="","",M23)</f>
        <v/>
      </c>
      <c r="D23" s="6"/>
      <c r="E23" s="64" t="str">
        <f aca="false">IF(O23="","",O23)</f>
        <v/>
      </c>
      <c r="F23" s="64"/>
      <c r="G23" s="64"/>
      <c r="H23" s="64"/>
      <c r="I23" s="3"/>
      <c r="J23" s="3"/>
      <c r="K23" s="70" t="s">
        <v>148</v>
      </c>
      <c r="L23" s="3"/>
      <c r="M23" s="65"/>
      <c r="N23" s="3"/>
      <c r="O23" s="66"/>
      <c r="P23" s="66"/>
      <c r="Q23" s="66"/>
      <c r="R23" s="66"/>
    </row>
    <row r="24" customFormat="false" ht="15" hidden="false" customHeight="false" outlineLevel="0" collapsed="false">
      <c r="A24" s="6" t="str">
        <f aca="false">IF(K24="","",K24)</f>
        <v>?</v>
      </c>
      <c r="B24" s="6" t="str">
        <f aca="false">IF(L24="","",L24)</f>
        <v/>
      </c>
      <c r="C24" s="16" t="str">
        <f aca="false">IF(M24="","",M24)</f>
        <v/>
      </c>
      <c r="D24" s="6"/>
      <c r="E24" s="64" t="str">
        <f aca="false">IF(O24="","",O24)</f>
        <v/>
      </c>
      <c r="F24" s="64"/>
      <c r="G24" s="64"/>
      <c r="H24" s="64"/>
      <c r="I24" s="3"/>
      <c r="J24" s="3"/>
      <c r="K24" s="70" t="s">
        <v>148</v>
      </c>
      <c r="L24" s="3"/>
      <c r="M24" s="65"/>
      <c r="N24" s="3"/>
      <c r="O24" s="66"/>
      <c r="P24" s="66"/>
      <c r="Q24" s="66"/>
      <c r="R24" s="66"/>
    </row>
    <row r="25" customFormat="false" ht="15" hidden="false" customHeight="false" outlineLevel="0" collapsed="false">
      <c r="A25" s="6" t="str">
        <f aca="false">IF(K25="","",K25)</f>
        <v>?</v>
      </c>
      <c r="B25" s="6" t="str">
        <f aca="false">IF(L25="","",L25)</f>
        <v/>
      </c>
      <c r="C25" s="16" t="str">
        <f aca="false">IF(M25="","",M25)</f>
        <v/>
      </c>
      <c r="D25" s="6"/>
      <c r="E25" s="64" t="str">
        <f aca="false">IF(O25="","",O25)</f>
        <v/>
      </c>
      <c r="F25" s="64"/>
      <c r="G25" s="64"/>
      <c r="H25" s="64"/>
      <c r="I25" s="3"/>
      <c r="J25" s="3"/>
      <c r="K25" s="70" t="s">
        <v>148</v>
      </c>
      <c r="L25" s="3"/>
      <c r="M25" s="65"/>
      <c r="N25" s="3"/>
      <c r="O25" s="66"/>
      <c r="P25" s="66"/>
      <c r="Q25" s="66"/>
      <c r="R25" s="66"/>
    </row>
    <row r="26" customFormat="false" ht="15" hidden="false" customHeight="false" outlineLevel="0" collapsed="false">
      <c r="A26" s="6" t="str">
        <f aca="false">IF(K26="","",K26)</f>
        <v>?</v>
      </c>
      <c r="B26" s="6" t="str">
        <f aca="false">IF(L26="","",L26)</f>
        <v/>
      </c>
      <c r="C26" s="16" t="str">
        <f aca="false">IF(M26="","",M26)</f>
        <v/>
      </c>
      <c r="D26" s="6"/>
      <c r="E26" s="64" t="str">
        <f aca="false">IF(O26="","",O26)</f>
        <v/>
      </c>
      <c r="F26" s="64"/>
      <c r="G26" s="64"/>
      <c r="H26" s="64"/>
      <c r="I26" s="3"/>
      <c r="J26" s="3"/>
      <c r="K26" s="70" t="s">
        <v>148</v>
      </c>
      <c r="L26" s="3"/>
      <c r="M26" s="65"/>
      <c r="N26" s="3"/>
      <c r="O26" s="66"/>
      <c r="P26" s="66"/>
      <c r="Q26" s="66"/>
      <c r="R26" s="66"/>
    </row>
    <row r="27" customFormat="false" ht="15" hidden="false" customHeight="false" outlineLevel="0" collapsed="false">
      <c r="A27" s="6" t="str">
        <f aca="false">IF(K27="","",K27)</f>
        <v>?</v>
      </c>
      <c r="B27" s="6" t="str">
        <f aca="false">IF(L27="","",L27)</f>
        <v/>
      </c>
      <c r="C27" s="16" t="str">
        <f aca="false">IF(M27="","",M27)</f>
        <v/>
      </c>
      <c r="D27" s="6"/>
      <c r="E27" s="64" t="str">
        <f aca="false">IF(O27="","",O27)</f>
        <v/>
      </c>
      <c r="F27" s="64"/>
      <c r="G27" s="64"/>
      <c r="H27" s="64"/>
      <c r="I27" s="3"/>
      <c r="J27" s="3"/>
      <c r="K27" s="70" t="s">
        <v>148</v>
      </c>
      <c r="L27" s="3"/>
      <c r="M27" s="65"/>
      <c r="N27" s="3"/>
      <c r="O27" s="66"/>
      <c r="P27" s="66"/>
      <c r="Q27" s="66"/>
      <c r="R27" s="66"/>
    </row>
    <row r="28" customFormat="false" ht="15" hidden="false" customHeight="false" outlineLevel="0" collapsed="false">
      <c r="A28" s="6" t="str">
        <f aca="false">IF(K28="","",K28)</f>
        <v/>
      </c>
      <c r="B28" s="6" t="str">
        <f aca="false">IF(L28="","",L28)</f>
        <v/>
      </c>
      <c r="C28" s="16" t="str">
        <f aca="false">IF(M28="","",M28)</f>
        <v/>
      </c>
      <c r="D28" s="6"/>
      <c r="E28" s="64" t="str">
        <f aca="false">IF(O28="","",O28)</f>
        <v/>
      </c>
      <c r="F28" s="64"/>
      <c r="G28" s="64"/>
      <c r="H28" s="64"/>
      <c r="I28" s="3"/>
      <c r="J28" s="3"/>
      <c r="K28" s="6"/>
      <c r="L28" s="6"/>
      <c r="M28" s="16"/>
      <c r="N28" s="6"/>
      <c r="O28" s="64"/>
      <c r="P28" s="64"/>
      <c r="Q28" s="64"/>
      <c r="R28" s="64"/>
    </row>
    <row r="29" customFormat="false" ht="15" hidden="false" customHeight="false" outlineLevel="0" collapsed="false">
      <c r="A29" s="6" t="str">
        <f aca="false">IF(K29="","",K29)</f>
        <v/>
      </c>
      <c r="B29" s="6" t="str">
        <f aca="false">IF(L29="","",L29)</f>
        <v/>
      </c>
      <c r="C29" s="16" t="str">
        <f aca="false">IF(M29="","",M29)</f>
        <v/>
      </c>
      <c r="D29" s="6"/>
      <c r="E29" s="64" t="str">
        <f aca="false">IF(O29="","",O29)</f>
        <v/>
      </c>
      <c r="F29" s="64"/>
      <c r="G29" s="64"/>
      <c r="H29" s="64"/>
      <c r="I29" s="3"/>
      <c r="J29" s="3"/>
      <c r="K29" s="6"/>
      <c r="L29" s="6"/>
      <c r="M29" s="16"/>
      <c r="N29" s="6"/>
      <c r="O29" s="64"/>
      <c r="P29" s="64"/>
      <c r="Q29" s="64"/>
      <c r="R29" s="64"/>
    </row>
    <row r="30" customFormat="false" ht="15" hidden="false" customHeight="false" outlineLevel="0" collapsed="false">
      <c r="A30" s="6" t="str">
        <f aca="false">IF(K30="","",K30)</f>
        <v>TD,Rektorat Dienstleist.</v>
      </c>
      <c r="B30" s="6" t="str">
        <f aca="false">IF(L30="","",L30)</f>
        <v/>
      </c>
      <c r="C30" s="16" t="n">
        <f aca="false">IF(M30="","",M30)</f>
        <v>2520</v>
      </c>
      <c r="D30" s="6"/>
      <c r="E30" s="64" t="str">
        <f aca="false">IF(O30="","",O30)</f>
        <v/>
      </c>
      <c r="F30" s="64"/>
      <c r="G30" s="64"/>
      <c r="H30" s="64"/>
      <c r="I30" s="3"/>
      <c r="J30" s="3"/>
      <c r="K30" s="71" t="s">
        <v>149</v>
      </c>
      <c r="L30" s="71"/>
      <c r="M30" s="72" t="n">
        <v>2520</v>
      </c>
      <c r="N30" s="63"/>
      <c r="O30" s="64"/>
      <c r="P30" s="64"/>
      <c r="Q30" s="64"/>
      <c r="R30" s="64"/>
    </row>
    <row r="31" customFormat="false" ht="15" hidden="false" customHeight="false" outlineLevel="0" collapsed="false">
      <c r="A31" s="63"/>
      <c r="B31" s="63"/>
      <c r="C31" s="16"/>
      <c r="D31" s="63"/>
      <c r="E31" s="63"/>
      <c r="F31" s="63"/>
      <c r="G31" s="63"/>
      <c r="H31" s="63"/>
    </row>
    <row r="32" customFormat="false" ht="15" hidden="false" customHeight="false" outlineLevel="0" collapsed="false">
      <c r="A32" s="63"/>
      <c r="B32" s="77" t="s">
        <v>150</v>
      </c>
      <c r="C32" s="17" t="n">
        <f aca="false">SUM(C5:C31)</f>
        <v>12770</v>
      </c>
      <c r="D32" s="63"/>
      <c r="E32" s="63"/>
      <c r="F32" s="63"/>
      <c r="G32" s="63"/>
      <c r="H32" s="63"/>
      <c r="L32" s="78"/>
      <c r="M32" s="18"/>
    </row>
    <row r="34" customFormat="false" ht="15" hidden="false" customHeight="false" outlineLevel="0" collapsed="false">
      <c r="A34" s="79" t="s">
        <v>65</v>
      </c>
      <c r="B34" s="79"/>
      <c r="C34" s="79"/>
      <c r="D34" s="79"/>
      <c r="E34" s="79"/>
      <c r="K34" s="79"/>
      <c r="L34" s="79"/>
      <c r="M34" s="79"/>
      <c r="N34" s="79"/>
      <c r="O34" s="79"/>
    </row>
    <row r="35" customFormat="false" ht="15" hidden="false" customHeight="false" outlineLevel="0" collapsed="false">
      <c r="A35" s="79" t="s">
        <v>151</v>
      </c>
      <c r="B35" s="79"/>
      <c r="C35" s="79"/>
      <c r="D35" s="79"/>
      <c r="E35" s="79"/>
      <c r="K35" s="79"/>
      <c r="L35" s="79"/>
      <c r="M35" s="79"/>
      <c r="N35" s="79"/>
      <c r="O35" s="79"/>
    </row>
    <row r="36" customFormat="false" ht="15" hidden="false" customHeight="false" outlineLevel="0" collapsed="false">
      <c r="A36" s="79"/>
      <c r="B36" s="79"/>
      <c r="C36" s="79"/>
      <c r="D36" s="79"/>
      <c r="E36" s="79"/>
      <c r="K36" s="79"/>
      <c r="L36" s="79"/>
      <c r="M36" s="79"/>
      <c r="N36" s="79"/>
      <c r="O36" s="79"/>
    </row>
    <row r="37" customFormat="false" ht="15" hidden="false" customHeight="false" outlineLevel="0" collapsed="false">
      <c r="A37" s="79"/>
      <c r="B37" s="79"/>
      <c r="C37" s="79"/>
      <c r="D37" s="79"/>
      <c r="E37" s="79"/>
      <c r="K37" s="79"/>
      <c r="L37" s="79"/>
      <c r="M37" s="79"/>
      <c r="N37" s="79"/>
      <c r="O37" s="79"/>
    </row>
  </sheetData>
  <mergeCells count="63">
    <mergeCell ref="A1:A2"/>
    <mergeCell ref="B1:C2"/>
    <mergeCell ref="D1:E2"/>
    <mergeCell ref="K1:K2"/>
    <mergeCell ref="L1:M2"/>
    <mergeCell ref="N1:O2"/>
    <mergeCell ref="E5:H5"/>
    <mergeCell ref="O5:R5"/>
    <mergeCell ref="E6:H6"/>
    <mergeCell ref="E7:H7"/>
    <mergeCell ref="O7:R7"/>
    <mergeCell ref="E8:H8"/>
    <mergeCell ref="O8:R8"/>
    <mergeCell ref="E9:H9"/>
    <mergeCell ref="O9:R9"/>
    <mergeCell ref="E10:H10"/>
    <mergeCell ref="O10:R10"/>
    <mergeCell ref="E11:H11"/>
    <mergeCell ref="O11:R11"/>
    <mergeCell ref="E12:H12"/>
    <mergeCell ref="O12:R12"/>
    <mergeCell ref="E13:H13"/>
    <mergeCell ref="O13:R13"/>
    <mergeCell ref="E14:H14"/>
    <mergeCell ref="O14:R14"/>
    <mergeCell ref="E15:H15"/>
    <mergeCell ref="O15:R15"/>
    <mergeCell ref="E16:H16"/>
    <mergeCell ref="O16:R16"/>
    <mergeCell ref="E17:H17"/>
    <mergeCell ref="O17:R17"/>
    <mergeCell ref="E18:H18"/>
    <mergeCell ref="O18:R18"/>
    <mergeCell ref="E19:H19"/>
    <mergeCell ref="O19:R19"/>
    <mergeCell ref="E20:H20"/>
    <mergeCell ref="O20:R20"/>
    <mergeCell ref="E21:H21"/>
    <mergeCell ref="E22:H22"/>
    <mergeCell ref="E23:H23"/>
    <mergeCell ref="O23:R23"/>
    <mergeCell ref="E24:H24"/>
    <mergeCell ref="O24:R24"/>
    <mergeCell ref="E25:H25"/>
    <mergeCell ref="O25:R25"/>
    <mergeCell ref="E26:H26"/>
    <mergeCell ref="O26:R26"/>
    <mergeCell ref="E27:H27"/>
    <mergeCell ref="O27:R27"/>
    <mergeCell ref="E28:H28"/>
    <mergeCell ref="O28:R28"/>
    <mergeCell ref="E29:H29"/>
    <mergeCell ref="O29:R29"/>
    <mergeCell ref="E30:H30"/>
    <mergeCell ref="O30:R30"/>
    <mergeCell ref="A34:E34"/>
    <mergeCell ref="K34:O34"/>
    <mergeCell ref="A35:E35"/>
    <mergeCell ref="K35:O35"/>
    <mergeCell ref="A36:E36"/>
    <mergeCell ref="K36:O36"/>
    <mergeCell ref="A37:E37"/>
    <mergeCell ref="K37:O37"/>
  </mergeCells>
  <printOptions headings="false" gridLines="false" gridLinesSet="true" horizontalCentered="false" verticalCentered="false"/>
  <pageMargins left="0.708333333333333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558ED5"/>
    <pageSetUpPr fitToPage="false"/>
  </sheetPr>
  <dimension ref="A1:T37"/>
  <sheetViews>
    <sheetView showFormulas="false" showGridLines="true" showRowColHeaders="true" showZeros="true" rightToLeft="false" tabSelected="false" showOutlineSymbols="true" defaultGridColor="true" view="normal" topLeftCell="D1" colorId="64" zoomScale="100" zoomScaleNormal="100" zoomScalePageLayoutView="100" workbookViewId="0">
      <selection pane="topLeft" activeCell="D1" activeCellId="0" sqref="D1"/>
    </sheetView>
  </sheetViews>
  <sheetFormatPr defaultColWidth="11.1015625" defaultRowHeight="15" zeroHeight="false" outlineLevelRow="0" outlineLevelCol="0"/>
  <cols>
    <col collapsed="false" customWidth="true" hidden="false" outlineLevel="0" max="1" min="1" style="44" width="20.77"/>
    <col collapsed="false" customWidth="false" hidden="false" outlineLevel="0" max="3" min="2" style="44" width="11.08"/>
    <col collapsed="false" customWidth="true" hidden="false" outlineLevel="0" max="4" min="4" style="44" width="6.52"/>
    <col collapsed="false" customWidth="false" hidden="false" outlineLevel="0" max="10" min="5" style="44" width="11.08"/>
    <col collapsed="false" customWidth="true" hidden="false" outlineLevel="0" max="11" min="11" style="44" width="20.77"/>
    <col collapsed="false" customWidth="false" hidden="false" outlineLevel="0" max="13" min="12" style="44" width="11.08"/>
    <col collapsed="false" customWidth="true" hidden="false" outlineLevel="0" max="14" min="14" style="44" width="6.52"/>
    <col collapsed="false" customWidth="false" hidden="false" outlineLevel="0" max="1024" min="15" style="44" width="11.08"/>
  </cols>
  <sheetData>
    <row r="1" customFormat="false" ht="14.45" hidden="false" customHeight="true" outlineLevel="0" collapsed="false">
      <c r="A1" s="74" t="str">
        <f aca="false">IF(K1="","",K1)</f>
        <v>Verwaltung AStA</v>
      </c>
      <c r="B1" s="74" t="str">
        <f aca="false">IF(L1="","",L1)</f>
        <v>Tuttlingen</v>
      </c>
      <c r="C1" s="74"/>
      <c r="D1" s="74" t="str">
        <f aca="false">IF(N1="","",N1)</f>
        <v>Anlage A 3</v>
      </c>
      <c r="E1" s="74"/>
      <c r="F1" s="63"/>
      <c r="G1" s="63"/>
      <c r="H1" s="63"/>
      <c r="I1" s="63"/>
      <c r="J1" s="63"/>
      <c r="K1" s="74" t="s">
        <v>123</v>
      </c>
      <c r="L1" s="74" t="s">
        <v>156</v>
      </c>
      <c r="M1" s="74"/>
      <c r="N1" s="75" t="s">
        <v>157</v>
      </c>
      <c r="O1" s="75"/>
      <c r="P1" s="63"/>
      <c r="Q1" s="63"/>
      <c r="R1" s="63"/>
    </row>
    <row r="2" customFormat="false" ht="14.45" hidden="false" customHeight="true" outlineLevel="0" collapsed="false">
      <c r="A2" s="74"/>
      <c r="B2" s="74"/>
      <c r="C2" s="74"/>
      <c r="D2" s="74"/>
      <c r="E2" s="74"/>
      <c r="F2" s="63"/>
      <c r="G2" s="63"/>
      <c r="H2" s="63"/>
      <c r="I2" s="63"/>
      <c r="J2" s="63"/>
      <c r="K2" s="74"/>
      <c r="L2" s="74"/>
      <c r="M2" s="74"/>
      <c r="N2" s="75"/>
      <c r="O2" s="75"/>
      <c r="P2" s="63"/>
      <c r="Q2" s="63"/>
      <c r="R2" s="63"/>
    </row>
    <row r="3" customFormat="false" ht="15" hidden="false" customHeight="false" outlineLevel="0" collapsed="false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</row>
    <row r="4" customFormat="false" ht="15" hidden="false" customHeight="false" outlineLevel="0" collapsed="false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</row>
    <row r="5" customFormat="false" ht="13.8" hidden="false" customHeight="false" outlineLevel="0" collapsed="false">
      <c r="A5" s="63" t="str">
        <f aca="false">IF(K5="","",K5)</f>
        <v>Reinigung</v>
      </c>
      <c r="B5" s="63" t="str">
        <f aca="false">IF(L5="","",L5)</f>
        <v/>
      </c>
      <c r="C5" s="16" t="n">
        <f aca="false">IF(M5="","",M5)</f>
        <v>100</v>
      </c>
      <c r="D5" s="63"/>
      <c r="E5" s="80" t="str">
        <f aca="false">IF(O5="","",O5)</f>
        <v>Reinigungsmittel, Besen, Tücher usw.</v>
      </c>
      <c r="F5" s="80"/>
      <c r="G5" s="80"/>
      <c r="H5" s="80"/>
      <c r="K5" s="81" t="s">
        <v>125</v>
      </c>
      <c r="M5" s="65" t="n">
        <v>100</v>
      </c>
      <c r="O5" s="82" t="s">
        <v>126</v>
      </c>
      <c r="P5" s="82"/>
      <c r="Q5" s="82"/>
      <c r="R5" s="82"/>
    </row>
    <row r="6" customFormat="false" ht="13.8" hidden="false" customHeight="false" outlineLevel="0" collapsed="false">
      <c r="A6" s="63" t="str">
        <f aca="false">IF(K6="","",K6)</f>
        <v>Magazinentnahmen</v>
      </c>
      <c r="B6" s="63" t="str">
        <f aca="false">IF(L6="","",L6)</f>
        <v/>
      </c>
      <c r="C6" s="16" t="n">
        <f aca="false">IF(M6="","",M6)</f>
        <v>100</v>
      </c>
      <c r="D6" s="63"/>
      <c r="E6" s="80" t="str">
        <f aca="false">IF(O6="","",O6)</f>
        <v/>
      </c>
      <c r="F6" s="80"/>
      <c r="G6" s="80"/>
      <c r="H6" s="80"/>
      <c r="K6" s="81" t="s">
        <v>127</v>
      </c>
      <c r="M6" s="65" t="n">
        <v>100</v>
      </c>
      <c r="O6" s="83"/>
      <c r="P6" s="83"/>
      <c r="Q6" s="83"/>
      <c r="R6" s="83"/>
    </row>
    <row r="7" customFormat="false" ht="13.8" hidden="false" customHeight="false" outlineLevel="0" collapsed="false">
      <c r="A7" s="63" t="str">
        <f aca="false">IF(K7="","",K7)</f>
        <v>Beiträge</v>
      </c>
      <c r="B7" s="63" t="str">
        <f aca="false">IF(L7="","",L7)</f>
        <v/>
      </c>
      <c r="C7" s="16" t="str">
        <f aca="false">IF(M7="","",M7)</f>
        <v/>
      </c>
      <c r="D7" s="63"/>
      <c r="E7" s="80" t="str">
        <f aca="false">IF(O7="","",O7)</f>
        <v/>
      </c>
      <c r="F7" s="80"/>
      <c r="G7" s="80"/>
      <c r="H7" s="80"/>
      <c r="K7" s="81" t="s">
        <v>128</v>
      </c>
      <c r="M7" s="65"/>
      <c r="O7" s="82"/>
      <c r="P7" s="82"/>
      <c r="Q7" s="82"/>
      <c r="R7" s="82"/>
    </row>
    <row r="8" customFormat="false" ht="13.8" hidden="false" customHeight="false" outlineLevel="0" collapsed="false">
      <c r="A8" s="63" t="str">
        <f aca="false">IF(K8="","",K8)</f>
        <v>Startgeld Hochschulsp.</v>
      </c>
      <c r="B8" s="63" t="str">
        <f aca="false">IF(L8="","",L8)</f>
        <v/>
      </c>
      <c r="C8" s="16" t="n">
        <f aca="false">IF(M8="","",M8)</f>
        <v>150</v>
      </c>
      <c r="D8" s="63"/>
      <c r="E8" s="80" t="str">
        <f aca="false">IF(O8="","",O8)</f>
        <v>adh Startgelder</v>
      </c>
      <c r="F8" s="80"/>
      <c r="G8" s="80"/>
      <c r="H8" s="80"/>
      <c r="K8" s="81" t="s">
        <v>129</v>
      </c>
      <c r="M8" s="65" t="n">
        <v>150</v>
      </c>
      <c r="O8" s="82" t="s">
        <v>130</v>
      </c>
      <c r="P8" s="82"/>
      <c r="Q8" s="82"/>
      <c r="R8" s="82"/>
    </row>
    <row r="9" customFormat="false" ht="13.8" hidden="false" customHeight="false" outlineLevel="0" collapsed="false">
      <c r="A9" s="63" t="str">
        <f aca="false">IF(K9="","",K9)</f>
        <v>Rep./Instandhaltung</v>
      </c>
      <c r="B9" s="63" t="str">
        <f aca="false">IF(L9="","",L9)</f>
        <v/>
      </c>
      <c r="C9" s="16" t="n">
        <f aca="false">IF(M9="","",M9)</f>
        <v>0</v>
      </c>
      <c r="D9" s="63"/>
      <c r="E9" s="80" t="str">
        <f aca="false">IF(O9="","",O9)</f>
        <v>AStA Inventar, Spülmaschinen etc.</v>
      </c>
      <c r="F9" s="80"/>
      <c r="G9" s="80"/>
      <c r="H9" s="80"/>
      <c r="K9" s="81" t="s">
        <v>131</v>
      </c>
      <c r="M9" s="65" t="n">
        <v>0</v>
      </c>
      <c r="O9" s="82" t="s">
        <v>132</v>
      </c>
      <c r="P9" s="82"/>
      <c r="Q9" s="82"/>
      <c r="R9" s="82"/>
    </row>
    <row r="10" customFormat="false" ht="13.8" hidden="false" customHeight="false" outlineLevel="0" collapsed="false">
      <c r="A10" s="63" t="str">
        <f aca="false">IF(K10="","",K10)</f>
        <v>Repräsentation</v>
      </c>
      <c r="B10" s="63" t="str">
        <f aca="false">IF(L10="","",L10)</f>
        <v/>
      </c>
      <c r="C10" s="16" t="n">
        <f aca="false">IF(M10="","",M10)</f>
        <v>300</v>
      </c>
      <c r="D10" s="63"/>
      <c r="E10" s="80" t="str">
        <f aca="false">IF(O10="","",O10)</f>
        <v>Hütten, TD-Frühstück, Eiszeit, Nikolaus</v>
      </c>
      <c r="F10" s="80"/>
      <c r="G10" s="80"/>
      <c r="H10" s="80"/>
      <c r="K10" s="81" t="s">
        <v>133</v>
      </c>
      <c r="M10" s="65" t="n">
        <v>300</v>
      </c>
      <c r="O10" s="82" t="s">
        <v>134</v>
      </c>
      <c r="P10" s="82"/>
      <c r="Q10" s="82"/>
      <c r="R10" s="82"/>
      <c r="S10" s="0"/>
      <c r="T10" s="69"/>
    </row>
    <row r="11" customFormat="false" ht="13.8" hidden="false" customHeight="false" outlineLevel="0" collapsed="false">
      <c r="A11" s="63" t="str">
        <f aca="false">IF(K11="","",K11)</f>
        <v>Bewirtung</v>
      </c>
      <c r="B11" s="63" t="str">
        <f aca="false">IF(L11="","",L11)</f>
        <v/>
      </c>
      <c r="C11" s="16" t="n">
        <f aca="false">IF(M11="","",M11)</f>
        <v>800</v>
      </c>
      <c r="D11" s="63"/>
      <c r="E11" s="80" t="str">
        <f aca="false">IF(O11="","",O11)</f>
        <v>Taschen packen, Ersti-Begrüßung, Ersti-Frühstück</v>
      </c>
      <c r="F11" s="80"/>
      <c r="G11" s="80"/>
      <c r="H11" s="80"/>
      <c r="K11" s="81" t="s">
        <v>135</v>
      </c>
      <c r="M11" s="65" t="n">
        <v>800</v>
      </c>
      <c r="O11" s="82" t="s">
        <v>136</v>
      </c>
      <c r="P11" s="82"/>
      <c r="Q11" s="82"/>
      <c r="R11" s="82"/>
    </row>
    <row r="12" customFormat="false" ht="13.8" hidden="false" customHeight="false" outlineLevel="0" collapsed="false">
      <c r="A12" s="63" t="str">
        <f aca="false">IF(K12="","",K12)</f>
        <v>Reisekosten</v>
      </c>
      <c r="B12" s="63" t="str">
        <f aca="false">IF(L12="","",L12)</f>
        <v/>
      </c>
      <c r="C12" s="16" t="n">
        <f aca="false">IF(M12="","",M12)</f>
        <v>200</v>
      </c>
      <c r="D12" s="63"/>
      <c r="E12" s="80" t="str">
        <f aca="false">IF(O12="","",O12)</f>
        <v>Hütten, Einkauf etc.</v>
      </c>
      <c r="F12" s="80"/>
      <c r="G12" s="80"/>
      <c r="H12" s="80"/>
      <c r="K12" s="81" t="s">
        <v>88</v>
      </c>
      <c r="M12" s="65" t="n">
        <v>200</v>
      </c>
      <c r="O12" s="82" t="s">
        <v>137</v>
      </c>
      <c r="P12" s="82"/>
      <c r="Q12" s="82"/>
      <c r="R12" s="82"/>
    </row>
    <row r="13" customFormat="false" ht="13.8" hidden="false" customHeight="false" outlineLevel="0" collapsed="false">
      <c r="A13" s="63" t="str">
        <f aca="false">IF(K13="","",K13)</f>
        <v>Büromaterial</v>
      </c>
      <c r="B13" s="63" t="str">
        <f aca="false">IF(L13="","",L13)</f>
        <v/>
      </c>
      <c r="C13" s="16" t="n">
        <f aca="false">IF(M13="","",M13)</f>
        <v>1000</v>
      </c>
      <c r="D13" s="63"/>
      <c r="E13" s="80" t="str">
        <f aca="false">IF(O13="","",O13)</f>
        <v>Büromaterial, Druckerpapier, Toner</v>
      </c>
      <c r="F13" s="80"/>
      <c r="G13" s="80"/>
      <c r="H13" s="80"/>
      <c r="K13" s="81" t="s">
        <v>138</v>
      </c>
      <c r="M13" s="65" t="n">
        <v>1000</v>
      </c>
      <c r="O13" s="82" t="s">
        <v>158</v>
      </c>
      <c r="P13" s="82"/>
      <c r="Q13" s="82"/>
      <c r="R13" s="82"/>
    </row>
    <row r="14" customFormat="false" ht="13.8" hidden="false" customHeight="false" outlineLevel="0" collapsed="false">
      <c r="A14" s="63" t="str">
        <f aca="false">IF(K14="","",K14)</f>
        <v>Verbrauchsmaterial</v>
      </c>
      <c r="B14" s="63" t="str">
        <f aca="false">IF(L14="","",L14)</f>
        <v/>
      </c>
      <c r="C14" s="16" t="n">
        <f aca="false">IF(M14="","",M14)</f>
        <v>500</v>
      </c>
      <c r="D14" s="63"/>
      <c r="E14" s="80" t="str">
        <f aca="false">IF(O14="","",O14)</f>
        <v>Plakate</v>
      </c>
      <c r="F14" s="80"/>
      <c r="G14" s="80"/>
      <c r="H14" s="80"/>
      <c r="K14" s="81" t="s">
        <v>141</v>
      </c>
      <c r="M14" s="65" t="n">
        <v>500</v>
      </c>
      <c r="O14" s="82" t="s">
        <v>142</v>
      </c>
      <c r="P14" s="82"/>
      <c r="Q14" s="82"/>
      <c r="R14" s="82"/>
    </row>
    <row r="15" customFormat="false" ht="13.8" hidden="false" customHeight="false" outlineLevel="0" collapsed="false">
      <c r="A15" s="63" t="str">
        <f aca="false">IF(K15="","",K15)</f>
        <v>Dekoration</v>
      </c>
      <c r="B15" s="63" t="str">
        <f aca="false">IF(L15="","",L15)</f>
        <v/>
      </c>
      <c r="C15" s="16" t="n">
        <f aca="false">IF(M15="","",M15)</f>
        <v>100</v>
      </c>
      <c r="D15" s="63"/>
      <c r="E15" s="80" t="str">
        <f aca="false">IF(O15="","",O15)</f>
        <v>Raumausstattung</v>
      </c>
      <c r="F15" s="80"/>
      <c r="G15" s="80"/>
      <c r="H15" s="80"/>
      <c r="K15" s="81" t="s">
        <v>143</v>
      </c>
      <c r="M15" s="65" t="n">
        <v>100</v>
      </c>
      <c r="O15" s="82" t="s">
        <v>144</v>
      </c>
      <c r="P15" s="82"/>
      <c r="Q15" s="82"/>
      <c r="R15" s="82"/>
    </row>
    <row r="16" customFormat="false" ht="13.8" hidden="false" customHeight="false" outlineLevel="0" collapsed="false">
      <c r="A16" s="63" t="str">
        <f aca="false">IF(K16="","",K16)</f>
        <v>Veranstaltungen</v>
      </c>
      <c r="B16" s="63" t="str">
        <f aca="false">IF(L16="","",L16)</f>
        <v/>
      </c>
      <c r="C16" s="16" t="n">
        <f aca="false">IF(M16="","",M16)</f>
        <v>500</v>
      </c>
      <c r="D16" s="63"/>
      <c r="E16" s="80" t="str">
        <f aca="false">IF(O16="","",O16)</f>
        <v>2xTeambuilding, Asten Connected, Helferfest</v>
      </c>
      <c r="F16" s="80"/>
      <c r="G16" s="80"/>
      <c r="H16" s="80"/>
      <c r="K16" s="81" t="s">
        <v>145</v>
      </c>
      <c r="M16" s="65" t="n">
        <v>500</v>
      </c>
      <c r="O16" s="82" t="s">
        <v>146</v>
      </c>
      <c r="P16" s="82"/>
      <c r="Q16" s="82"/>
      <c r="R16" s="82"/>
      <c r="S16" s="0"/>
      <c r="T16" s="69"/>
    </row>
    <row r="17" customFormat="false" ht="13.8" hidden="false" customHeight="false" outlineLevel="0" collapsed="false">
      <c r="A17" s="63" t="str">
        <f aca="false">IF(K17="","",K17)</f>
        <v>Drucker</v>
      </c>
      <c r="B17" s="63" t="str">
        <f aca="false">IF(L17="","",L17)</f>
        <v/>
      </c>
      <c r="C17" s="16" t="str">
        <f aca="false">IF(M17="","",M17)</f>
        <v/>
      </c>
      <c r="D17" s="63"/>
      <c r="E17" s="80" t="str">
        <f aca="false">IF(O17="","",O17)</f>
        <v/>
      </c>
      <c r="F17" s="80"/>
      <c r="G17" s="80"/>
      <c r="H17" s="80"/>
      <c r="K17" s="81" t="s">
        <v>155</v>
      </c>
      <c r="M17" s="65"/>
      <c r="O17" s="82"/>
      <c r="P17" s="82"/>
      <c r="Q17" s="82"/>
      <c r="R17" s="82"/>
    </row>
    <row r="18" customFormat="false" ht="13.8" hidden="false" customHeight="false" outlineLevel="0" collapsed="false">
      <c r="A18" s="63" t="str">
        <f aca="false">IF(K18="","",K18)</f>
        <v>sonst. Betriebsbedarf</v>
      </c>
      <c r="B18" s="63" t="str">
        <f aca="false">IF(L18="","",L18)</f>
        <v/>
      </c>
      <c r="C18" s="16" t="str">
        <f aca="false">IF(M18="","",M18)</f>
        <v/>
      </c>
      <c r="D18" s="63"/>
      <c r="E18" s="80" t="str">
        <f aca="false">IF(O18="","",O18)</f>
        <v/>
      </c>
      <c r="F18" s="80"/>
      <c r="G18" s="80"/>
      <c r="H18" s="80"/>
      <c r="K18" s="81" t="s">
        <v>147</v>
      </c>
      <c r="M18" s="65"/>
      <c r="O18" s="82"/>
      <c r="P18" s="82"/>
      <c r="Q18" s="82"/>
      <c r="R18" s="82"/>
    </row>
    <row r="19" customFormat="false" ht="13.8" hidden="false" customHeight="false" outlineLevel="0" collapsed="false">
      <c r="A19" s="63" t="str">
        <f aca="false">IF(K19="","",K19)</f>
        <v>?</v>
      </c>
      <c r="B19" s="63" t="str">
        <f aca="false">IF(L19="","",L19)</f>
        <v/>
      </c>
      <c r="C19" s="16" t="str">
        <f aca="false">IF(M19="","",M19)</f>
        <v/>
      </c>
      <c r="D19" s="63"/>
      <c r="E19" s="80" t="str">
        <f aca="false">IF(O19="","",O19)</f>
        <v/>
      </c>
      <c r="F19" s="80"/>
      <c r="G19" s="80"/>
      <c r="H19" s="80"/>
      <c r="K19" s="84" t="s">
        <v>148</v>
      </c>
      <c r="M19" s="65"/>
      <c r="O19" s="82"/>
      <c r="P19" s="82"/>
      <c r="Q19" s="82"/>
      <c r="R19" s="82"/>
    </row>
    <row r="20" customFormat="false" ht="13.8" hidden="false" customHeight="false" outlineLevel="0" collapsed="false">
      <c r="A20" s="63" t="str">
        <f aca="false">IF(K20="","",K20)</f>
        <v>?</v>
      </c>
      <c r="B20" s="63" t="str">
        <f aca="false">IF(L20="","",L20)</f>
        <v/>
      </c>
      <c r="C20" s="16" t="str">
        <f aca="false">IF(M20="","",M20)</f>
        <v/>
      </c>
      <c r="D20" s="63"/>
      <c r="E20" s="80" t="str">
        <f aca="false">IF(O20="","",O20)</f>
        <v/>
      </c>
      <c r="F20" s="80"/>
      <c r="G20" s="80"/>
      <c r="H20" s="80"/>
      <c r="K20" s="84" t="s">
        <v>148</v>
      </c>
      <c r="M20" s="65"/>
      <c r="O20" s="82"/>
      <c r="P20" s="82"/>
      <c r="Q20" s="82"/>
      <c r="R20" s="82"/>
    </row>
    <row r="21" customFormat="false" ht="13.8" hidden="false" customHeight="false" outlineLevel="0" collapsed="false">
      <c r="A21" s="63" t="str">
        <f aca="false">IF(K21="","",K21)</f>
        <v>?</v>
      </c>
      <c r="B21" s="63"/>
      <c r="C21" s="16"/>
      <c r="D21" s="63"/>
      <c r="E21" s="85"/>
      <c r="F21" s="85"/>
      <c r="G21" s="85"/>
      <c r="H21" s="85"/>
      <c r="K21" s="84" t="s">
        <v>148</v>
      </c>
      <c r="M21" s="65"/>
      <c r="O21" s="83"/>
      <c r="P21" s="83"/>
      <c r="Q21" s="83"/>
      <c r="R21" s="83"/>
    </row>
    <row r="22" customFormat="false" ht="13.8" hidden="false" customHeight="false" outlineLevel="0" collapsed="false">
      <c r="A22" s="63" t="str">
        <f aca="false">IF(K22="","",K22)</f>
        <v>?</v>
      </c>
      <c r="B22" s="63"/>
      <c r="C22" s="16"/>
      <c r="D22" s="63"/>
      <c r="E22" s="85"/>
      <c r="F22" s="85"/>
      <c r="G22" s="85"/>
      <c r="H22" s="85"/>
      <c r="K22" s="84" t="s">
        <v>148</v>
      </c>
      <c r="M22" s="65"/>
      <c r="O22" s="83"/>
      <c r="P22" s="83"/>
      <c r="Q22" s="83"/>
      <c r="R22" s="83"/>
    </row>
    <row r="23" customFormat="false" ht="13.8" hidden="false" customHeight="false" outlineLevel="0" collapsed="false">
      <c r="A23" s="63" t="str">
        <f aca="false">IF(K23="","",K23)</f>
        <v>?</v>
      </c>
      <c r="B23" s="63" t="str">
        <f aca="false">IF(L23="","",L23)</f>
        <v/>
      </c>
      <c r="C23" s="16" t="str">
        <f aca="false">IF(M23="","",M23)</f>
        <v/>
      </c>
      <c r="D23" s="63"/>
      <c r="E23" s="80" t="str">
        <f aca="false">IF(O23="","",O23)</f>
        <v/>
      </c>
      <c r="F23" s="80"/>
      <c r="G23" s="80"/>
      <c r="H23" s="80"/>
      <c r="K23" s="84" t="s">
        <v>148</v>
      </c>
      <c r="M23" s="65"/>
      <c r="O23" s="82"/>
      <c r="P23" s="82"/>
      <c r="Q23" s="82"/>
      <c r="R23" s="82"/>
    </row>
    <row r="24" customFormat="false" ht="13.8" hidden="false" customHeight="false" outlineLevel="0" collapsed="false">
      <c r="A24" s="63" t="str">
        <f aca="false">IF(K24="","",K24)</f>
        <v>?</v>
      </c>
      <c r="B24" s="63" t="str">
        <f aca="false">IF(L24="","",L24)</f>
        <v/>
      </c>
      <c r="C24" s="16" t="str">
        <f aca="false">IF(M24="","",M24)</f>
        <v/>
      </c>
      <c r="D24" s="63"/>
      <c r="E24" s="80" t="str">
        <f aca="false">IF(O24="","",O24)</f>
        <v/>
      </c>
      <c r="F24" s="80"/>
      <c r="G24" s="80"/>
      <c r="H24" s="80"/>
      <c r="K24" s="84" t="s">
        <v>148</v>
      </c>
      <c r="M24" s="65"/>
      <c r="O24" s="82"/>
      <c r="P24" s="82"/>
      <c r="Q24" s="82"/>
      <c r="R24" s="82"/>
    </row>
    <row r="25" customFormat="false" ht="13.8" hidden="false" customHeight="false" outlineLevel="0" collapsed="false">
      <c r="A25" s="63" t="str">
        <f aca="false">IF(K25="","",K25)</f>
        <v>?</v>
      </c>
      <c r="B25" s="63" t="str">
        <f aca="false">IF(L25="","",L25)</f>
        <v/>
      </c>
      <c r="C25" s="16" t="str">
        <f aca="false">IF(M25="","",M25)</f>
        <v/>
      </c>
      <c r="D25" s="63"/>
      <c r="E25" s="80" t="str">
        <f aca="false">IF(O25="","",O25)</f>
        <v/>
      </c>
      <c r="F25" s="80"/>
      <c r="G25" s="80"/>
      <c r="H25" s="80"/>
      <c r="K25" s="84" t="s">
        <v>148</v>
      </c>
      <c r="M25" s="65"/>
      <c r="O25" s="82"/>
      <c r="P25" s="82"/>
      <c r="Q25" s="82"/>
      <c r="R25" s="82"/>
    </row>
    <row r="26" customFormat="false" ht="13.8" hidden="false" customHeight="false" outlineLevel="0" collapsed="false">
      <c r="A26" s="63" t="str">
        <f aca="false">IF(K26="","",K26)</f>
        <v>?</v>
      </c>
      <c r="B26" s="63" t="str">
        <f aca="false">IF(L26="","",L26)</f>
        <v/>
      </c>
      <c r="C26" s="16" t="str">
        <f aca="false">IF(M26="","",M26)</f>
        <v/>
      </c>
      <c r="D26" s="63"/>
      <c r="E26" s="80" t="str">
        <f aca="false">IF(O26="","",O26)</f>
        <v/>
      </c>
      <c r="F26" s="80"/>
      <c r="G26" s="80"/>
      <c r="H26" s="80"/>
      <c r="K26" s="84" t="s">
        <v>148</v>
      </c>
      <c r="M26" s="65"/>
      <c r="O26" s="82"/>
      <c r="P26" s="82"/>
      <c r="Q26" s="82"/>
      <c r="R26" s="82"/>
    </row>
    <row r="27" customFormat="false" ht="13.8" hidden="false" customHeight="false" outlineLevel="0" collapsed="false">
      <c r="A27" s="63" t="str">
        <f aca="false">IF(K27="","",K27)</f>
        <v>?</v>
      </c>
      <c r="B27" s="63" t="str">
        <f aca="false">IF(L27="","",L27)</f>
        <v/>
      </c>
      <c r="C27" s="16" t="str">
        <f aca="false">IF(M27="","",M27)</f>
        <v/>
      </c>
      <c r="D27" s="63"/>
      <c r="E27" s="80" t="str">
        <f aca="false">IF(O27="","",O27)</f>
        <v/>
      </c>
      <c r="F27" s="80"/>
      <c r="G27" s="80"/>
      <c r="H27" s="80"/>
      <c r="K27" s="84" t="s">
        <v>148</v>
      </c>
      <c r="M27" s="65"/>
      <c r="O27" s="82"/>
      <c r="P27" s="82"/>
      <c r="Q27" s="82"/>
      <c r="R27" s="82"/>
    </row>
    <row r="28" customFormat="false" ht="13.8" hidden="false" customHeight="false" outlineLevel="0" collapsed="false">
      <c r="A28" s="63" t="str">
        <f aca="false">IF(K28="","",K28)</f>
        <v/>
      </c>
      <c r="B28" s="63" t="str">
        <f aca="false">IF(L28="","",L28)</f>
        <v/>
      </c>
      <c r="C28" s="16" t="str">
        <f aca="false">IF(M28="","",M28)</f>
        <v/>
      </c>
      <c r="D28" s="63"/>
      <c r="E28" s="80" t="str">
        <f aca="false">IF(O28="","",O28)</f>
        <v/>
      </c>
      <c r="F28" s="80"/>
      <c r="G28" s="80"/>
      <c r="H28" s="80"/>
      <c r="K28" s="63"/>
      <c r="L28" s="63"/>
      <c r="M28" s="16"/>
      <c r="N28" s="63"/>
      <c r="O28" s="80"/>
      <c r="P28" s="80"/>
      <c r="Q28" s="80"/>
      <c r="R28" s="80"/>
    </row>
    <row r="29" customFormat="false" ht="13.8" hidden="false" customHeight="false" outlineLevel="0" collapsed="false">
      <c r="A29" s="63" t="str">
        <f aca="false">IF(K29="","",K29)</f>
        <v/>
      </c>
      <c r="B29" s="63" t="str">
        <f aca="false">IF(L29="","",L29)</f>
        <v/>
      </c>
      <c r="C29" s="16" t="str">
        <f aca="false">IF(M29="","",M29)</f>
        <v/>
      </c>
      <c r="D29" s="63"/>
      <c r="E29" s="80" t="str">
        <f aca="false">IF(O29="","",O29)</f>
        <v/>
      </c>
      <c r="F29" s="80"/>
      <c r="G29" s="80"/>
      <c r="H29" s="80"/>
      <c r="K29" s="63"/>
      <c r="L29" s="63"/>
      <c r="M29" s="16"/>
      <c r="N29" s="63"/>
      <c r="O29" s="80"/>
      <c r="P29" s="80"/>
      <c r="Q29" s="80"/>
      <c r="R29" s="80"/>
    </row>
    <row r="30" customFormat="false" ht="13.8" hidden="false" customHeight="false" outlineLevel="0" collapsed="false">
      <c r="A30" s="63" t="str">
        <f aca="false">IF(K30="","",K30)</f>
        <v>TD,Rektorat Dienstleist.</v>
      </c>
      <c r="B30" s="63" t="str">
        <f aca="false">IF(L30="","",L30)</f>
        <v/>
      </c>
      <c r="C30" s="16" t="n">
        <f aca="false">IF(M30="","",M30)</f>
        <v>791</v>
      </c>
      <c r="D30" s="63"/>
      <c r="E30" s="80" t="str">
        <f aca="false">IF(O30="","",O30)</f>
        <v/>
      </c>
      <c r="F30" s="80"/>
      <c r="G30" s="80"/>
      <c r="H30" s="80"/>
      <c r="K30" s="81" t="s">
        <v>149</v>
      </c>
      <c r="L30" s="81"/>
      <c r="M30" s="86" t="n">
        <v>791</v>
      </c>
      <c r="N30" s="63"/>
      <c r="O30" s="80"/>
      <c r="P30" s="80"/>
      <c r="Q30" s="80"/>
      <c r="R30" s="80"/>
    </row>
    <row r="31" customFormat="false" ht="13.8" hidden="false" customHeight="false" outlineLevel="0" collapsed="false">
      <c r="A31" s="63"/>
      <c r="B31" s="63"/>
      <c r="C31" s="16"/>
      <c r="D31" s="63"/>
      <c r="E31" s="63"/>
      <c r="F31" s="63"/>
      <c r="G31" s="63"/>
      <c r="H31" s="63"/>
    </row>
    <row r="32" customFormat="false" ht="13.8" hidden="false" customHeight="false" outlineLevel="0" collapsed="false">
      <c r="A32" s="63"/>
      <c r="B32" s="77" t="s">
        <v>150</v>
      </c>
      <c r="C32" s="17" t="n">
        <f aca="false">SUM(C5:C31)</f>
        <v>4541</v>
      </c>
      <c r="D32" s="63"/>
      <c r="E32" s="63"/>
      <c r="F32" s="63"/>
      <c r="G32" s="63"/>
      <c r="H32" s="63"/>
      <c r="L32" s="78"/>
      <c r="M32" s="78"/>
    </row>
    <row r="34" customFormat="false" ht="15" hidden="false" customHeight="false" outlineLevel="0" collapsed="false">
      <c r="A34" s="79" t="s">
        <v>65</v>
      </c>
      <c r="B34" s="79"/>
      <c r="C34" s="79"/>
      <c r="D34" s="79"/>
      <c r="E34" s="79"/>
      <c r="K34" s="79"/>
      <c r="L34" s="79"/>
      <c r="M34" s="79"/>
      <c r="N34" s="79"/>
      <c r="O34" s="79"/>
    </row>
    <row r="35" customFormat="false" ht="15" hidden="false" customHeight="false" outlineLevel="0" collapsed="false">
      <c r="A35" s="79" t="s">
        <v>151</v>
      </c>
      <c r="B35" s="79"/>
      <c r="C35" s="79"/>
      <c r="D35" s="79"/>
      <c r="E35" s="79"/>
      <c r="K35" s="79"/>
      <c r="L35" s="79"/>
      <c r="M35" s="79"/>
      <c r="N35" s="79"/>
      <c r="O35" s="79"/>
    </row>
    <row r="36" customFormat="false" ht="15" hidden="false" customHeight="false" outlineLevel="0" collapsed="false">
      <c r="A36" s="79"/>
      <c r="B36" s="79"/>
      <c r="C36" s="79"/>
      <c r="D36" s="79"/>
      <c r="E36" s="79"/>
      <c r="K36" s="79"/>
      <c r="L36" s="79"/>
      <c r="M36" s="79"/>
      <c r="N36" s="79"/>
      <c r="O36" s="79"/>
    </row>
    <row r="37" customFormat="false" ht="15" hidden="false" customHeight="false" outlineLevel="0" collapsed="false">
      <c r="A37" s="79"/>
      <c r="B37" s="79"/>
      <c r="C37" s="79"/>
      <c r="D37" s="79"/>
      <c r="E37" s="79"/>
      <c r="K37" s="79"/>
      <c r="L37" s="79"/>
      <c r="M37" s="79"/>
      <c r="N37" s="79"/>
      <c r="O37" s="79"/>
    </row>
  </sheetData>
  <mergeCells count="61">
    <mergeCell ref="A1:A2"/>
    <mergeCell ref="B1:C2"/>
    <mergeCell ref="D1:E2"/>
    <mergeCell ref="K1:K2"/>
    <mergeCell ref="L1:M2"/>
    <mergeCell ref="N1:O2"/>
    <mergeCell ref="E5:H5"/>
    <mergeCell ref="O5:R5"/>
    <mergeCell ref="E6:H6"/>
    <mergeCell ref="E7:H7"/>
    <mergeCell ref="O7:R7"/>
    <mergeCell ref="E8:H8"/>
    <mergeCell ref="O8:R8"/>
    <mergeCell ref="E9:H9"/>
    <mergeCell ref="O9:R9"/>
    <mergeCell ref="E10:H10"/>
    <mergeCell ref="O10:R10"/>
    <mergeCell ref="E11:H11"/>
    <mergeCell ref="O11:R11"/>
    <mergeCell ref="E12:H12"/>
    <mergeCell ref="O12:R12"/>
    <mergeCell ref="E13:H13"/>
    <mergeCell ref="O13:R13"/>
    <mergeCell ref="E14:H14"/>
    <mergeCell ref="O14:R14"/>
    <mergeCell ref="E15:H15"/>
    <mergeCell ref="O15:R15"/>
    <mergeCell ref="E16:H16"/>
    <mergeCell ref="O16:R16"/>
    <mergeCell ref="E17:H17"/>
    <mergeCell ref="O17:R17"/>
    <mergeCell ref="E18:H18"/>
    <mergeCell ref="O18:R18"/>
    <mergeCell ref="E19:H19"/>
    <mergeCell ref="O19:R19"/>
    <mergeCell ref="E20:H20"/>
    <mergeCell ref="O20:R20"/>
    <mergeCell ref="E23:H23"/>
    <mergeCell ref="O23:R23"/>
    <mergeCell ref="E24:H24"/>
    <mergeCell ref="O24:R24"/>
    <mergeCell ref="E25:H25"/>
    <mergeCell ref="O25:R25"/>
    <mergeCell ref="E26:H26"/>
    <mergeCell ref="O26:R26"/>
    <mergeCell ref="E27:H27"/>
    <mergeCell ref="O27:R27"/>
    <mergeCell ref="E28:H28"/>
    <mergeCell ref="O28:R28"/>
    <mergeCell ref="E29:H29"/>
    <mergeCell ref="O29:R29"/>
    <mergeCell ref="E30:H30"/>
    <mergeCell ref="O30:R30"/>
    <mergeCell ref="A34:E34"/>
    <mergeCell ref="K34:O34"/>
    <mergeCell ref="A35:E35"/>
    <mergeCell ref="K35:O35"/>
    <mergeCell ref="A36:E36"/>
    <mergeCell ref="K36:O36"/>
    <mergeCell ref="A37:E37"/>
    <mergeCell ref="K37:O37"/>
  </mergeCells>
  <printOptions headings="false" gridLines="false" gridLinesSet="true" horizontalCentered="false" verticalCentered="false"/>
  <pageMargins left="0.708333333333333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3D69B"/>
    <pageSetUpPr fitToPage="false"/>
  </sheetPr>
  <dimension ref="A1:AH59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A16" activeCellId="0" sqref="A16"/>
    </sheetView>
  </sheetViews>
  <sheetFormatPr defaultColWidth="11.1015625" defaultRowHeight="15" zeroHeight="false" outlineLevelRow="0" outlineLevelCol="0"/>
  <cols>
    <col collapsed="false" customWidth="true" hidden="false" outlineLevel="0" max="1" min="1" style="3" width="17.73"/>
    <col collapsed="false" customWidth="true" hidden="false" outlineLevel="0" max="2" min="2" style="3" width="6.1"/>
    <col collapsed="false" customWidth="true" hidden="false" outlineLevel="0" max="3" min="3" style="43" width="8.87"/>
    <col collapsed="false" customWidth="true" hidden="false" outlineLevel="0" max="4" min="4" style="3" width="9.83"/>
    <col collapsed="false" customWidth="true" hidden="false" outlineLevel="0" max="5" min="5" style="3" width="10.66"/>
    <col collapsed="false" customWidth="true" hidden="false" outlineLevel="0" max="6" min="6" style="87" width="9.28"/>
    <col collapsed="false" customWidth="true" hidden="false" outlineLevel="0" max="7" min="7" style="88" width="6.66"/>
    <col collapsed="false" customWidth="true" hidden="false" outlineLevel="0" max="8" min="8" style="88" width="5.54"/>
    <col collapsed="false" customWidth="true" hidden="false" outlineLevel="0" max="9" min="9" style="88" width="5.82"/>
    <col collapsed="false" customWidth="true" hidden="false" outlineLevel="0" max="10" min="10" style="43" width="7.76"/>
    <col collapsed="false" customWidth="true" hidden="false" outlineLevel="0" max="11" min="11" style="43" width="5.12"/>
    <col collapsed="false" customWidth="true" hidden="false" outlineLevel="0" max="12" min="12" style="43" width="7.76"/>
    <col collapsed="false" customWidth="true" hidden="false" outlineLevel="0" max="13" min="13" style="43" width="9.01"/>
    <col collapsed="false" customWidth="true" hidden="false" outlineLevel="0" max="14" min="14" style="89" width="10.81"/>
    <col collapsed="false" customWidth="false" hidden="false" outlineLevel="0" max="16" min="15" style="3" width="11.08"/>
    <col collapsed="false" customWidth="true" hidden="false" outlineLevel="0" max="17" min="17" style="3" width="17.73"/>
    <col collapsed="false" customWidth="true" hidden="false" outlineLevel="0" max="18" min="18" style="3" width="6.1"/>
    <col collapsed="false" customWidth="true" hidden="false" outlineLevel="0" max="19" min="19" style="3" width="10.66"/>
    <col collapsed="false" customWidth="true" hidden="false" outlineLevel="0" max="20" min="20" style="87" width="9.28"/>
    <col collapsed="false" customWidth="true" hidden="false" outlineLevel="0" max="21" min="21" style="3" width="6.66"/>
    <col collapsed="false" customWidth="true" hidden="false" outlineLevel="0" max="22" min="22" style="3" width="5.54"/>
    <col collapsed="false" customWidth="true" hidden="false" outlineLevel="0" max="23" min="23" style="3" width="5.82"/>
    <col collapsed="false" customWidth="true" hidden="false" outlineLevel="0" max="24" min="24" style="43" width="5.12"/>
    <col collapsed="false" customWidth="true" hidden="false" outlineLevel="0" max="25" min="25" style="43" width="9.01"/>
    <col collapsed="false" customWidth="false" hidden="false" outlineLevel="0" max="1024" min="26" style="3" width="11.08"/>
  </cols>
  <sheetData>
    <row r="1" customFormat="false" ht="15" hidden="false" customHeight="true" outlineLevel="0" collapsed="false">
      <c r="A1" s="90" t="s">
        <v>159</v>
      </c>
      <c r="B1" s="91" t="s">
        <v>160</v>
      </c>
      <c r="C1" s="50"/>
      <c r="D1" s="6"/>
      <c r="E1" s="6"/>
      <c r="F1" s="76"/>
      <c r="G1" s="92"/>
      <c r="H1" s="92"/>
      <c r="I1" s="92"/>
      <c r="J1" s="50"/>
      <c r="K1" s="50"/>
      <c r="L1" s="50"/>
      <c r="M1" s="50"/>
      <c r="N1" s="93"/>
      <c r="Q1" s="94" t="s">
        <v>159</v>
      </c>
      <c r="R1" s="91" t="s">
        <v>160</v>
      </c>
      <c r="S1" s="6"/>
      <c r="T1" s="76"/>
      <c r="U1" s="6"/>
      <c r="V1" s="6"/>
      <c r="W1" s="6"/>
      <c r="X1" s="50"/>
      <c r="Y1" s="50"/>
    </row>
    <row r="2" customFormat="false" ht="15.75" hidden="false" customHeight="true" outlineLevel="0" collapsed="false">
      <c r="A2" s="90"/>
      <c r="B2" s="95" t="s">
        <v>161</v>
      </c>
      <c r="C2" s="96" t="s">
        <v>162</v>
      </c>
      <c r="D2" s="96"/>
      <c r="E2" s="97" t="s">
        <v>163</v>
      </c>
      <c r="F2" s="97"/>
      <c r="G2" s="97"/>
      <c r="H2" s="97"/>
      <c r="I2" s="97"/>
      <c r="J2" s="97"/>
      <c r="K2" s="98" t="s">
        <v>164</v>
      </c>
      <c r="L2" s="98"/>
      <c r="M2" s="98"/>
      <c r="N2" s="99"/>
      <c r="Q2" s="94"/>
      <c r="R2" s="95" t="s">
        <v>161</v>
      </c>
      <c r="S2" s="97" t="s">
        <v>163</v>
      </c>
      <c r="T2" s="97"/>
      <c r="U2" s="97"/>
      <c r="V2" s="97"/>
      <c r="W2" s="97"/>
      <c r="X2" s="98" t="s">
        <v>164</v>
      </c>
      <c r="Y2" s="98"/>
    </row>
    <row r="3" s="107" customFormat="true" ht="15" hidden="false" customHeight="false" outlineLevel="0" collapsed="false">
      <c r="A3" s="4" t="s">
        <v>165</v>
      </c>
      <c r="B3" s="100" t="n">
        <f aca="false">COUNTIF(B6:B107,"SP")</f>
        <v>13</v>
      </c>
      <c r="C3" s="101" t="n">
        <v>250</v>
      </c>
      <c r="D3" s="102"/>
      <c r="E3" s="103" t="s">
        <v>166</v>
      </c>
      <c r="F3" s="104" t="s">
        <v>167</v>
      </c>
      <c r="G3" s="105" t="s">
        <v>168</v>
      </c>
      <c r="H3" s="105" t="s">
        <v>160</v>
      </c>
      <c r="I3" s="105" t="s">
        <v>160</v>
      </c>
      <c r="J3" s="102"/>
      <c r="K3" s="101" t="s">
        <v>169</v>
      </c>
      <c r="L3" s="102"/>
      <c r="M3" s="102"/>
      <c r="N3" s="106" t="s">
        <v>170</v>
      </c>
      <c r="Q3" s="4" t="s">
        <v>165</v>
      </c>
      <c r="R3" s="100" t="n">
        <f aca="false">COUNTIF(R6:R107,"SP")</f>
        <v>13</v>
      </c>
      <c r="S3" s="103" t="s">
        <v>166</v>
      </c>
      <c r="T3" s="104" t="s">
        <v>167</v>
      </c>
      <c r="U3" s="108" t="s">
        <v>168</v>
      </c>
      <c r="V3" s="108" t="s">
        <v>160</v>
      </c>
      <c r="W3" s="108" t="s">
        <v>160</v>
      </c>
      <c r="X3" s="101" t="s">
        <v>169</v>
      </c>
      <c r="Y3" s="102"/>
    </row>
    <row r="4" s="107" customFormat="true" ht="15.75" hidden="false" customHeight="false" outlineLevel="0" collapsed="false">
      <c r="A4" s="109" t="s">
        <v>171</v>
      </c>
      <c r="B4" s="110" t="n">
        <f aca="false">COUNTIF(B6:B108,"FZ")</f>
        <v>13</v>
      </c>
      <c r="C4" s="111" t="s">
        <v>172</v>
      </c>
      <c r="D4" s="112" t="s">
        <v>173</v>
      </c>
      <c r="E4" s="113"/>
      <c r="F4" s="114"/>
      <c r="G4" s="115" t="s">
        <v>174</v>
      </c>
      <c r="H4" s="115" t="s">
        <v>175</v>
      </c>
      <c r="I4" s="115" t="s">
        <v>176</v>
      </c>
      <c r="J4" s="112"/>
      <c r="K4" s="111" t="s">
        <v>177</v>
      </c>
      <c r="L4" s="112"/>
      <c r="M4" s="112" t="s">
        <v>178</v>
      </c>
      <c r="N4" s="116" t="s">
        <v>179</v>
      </c>
      <c r="Q4" s="109" t="s">
        <v>171</v>
      </c>
      <c r="R4" s="110" t="n">
        <f aca="false">COUNTIF(R6:R108,"FZ")</f>
        <v>13</v>
      </c>
      <c r="S4" s="113"/>
      <c r="T4" s="114"/>
      <c r="U4" s="117" t="s">
        <v>174</v>
      </c>
      <c r="V4" s="117" t="s">
        <v>175</v>
      </c>
      <c r="W4" s="117" t="s">
        <v>176</v>
      </c>
      <c r="X4" s="111" t="s">
        <v>177</v>
      </c>
      <c r="Y4" s="112" t="s">
        <v>178</v>
      </c>
    </row>
    <row r="5" customFormat="false" ht="15" hidden="false" customHeight="false" outlineLevel="0" collapsed="false">
      <c r="A5" s="118"/>
      <c r="B5" s="118"/>
      <c r="C5" s="119"/>
      <c r="D5" s="120"/>
      <c r="E5" s="121"/>
      <c r="F5" s="122"/>
      <c r="G5" s="123"/>
      <c r="H5" s="123"/>
      <c r="I5" s="123"/>
      <c r="J5" s="124"/>
      <c r="K5" s="125"/>
      <c r="L5" s="126"/>
      <c r="M5" s="127"/>
      <c r="N5" s="124"/>
      <c r="Q5" s="128"/>
      <c r="R5" s="118"/>
      <c r="S5" s="125"/>
      <c r="T5" s="129"/>
      <c r="U5" s="130"/>
      <c r="V5" s="130"/>
      <c r="W5" s="130"/>
      <c r="X5" s="125"/>
      <c r="Y5" s="127"/>
    </row>
    <row r="6" customFormat="false" ht="15" hidden="false" customHeight="false" outlineLevel="0" collapsed="false">
      <c r="A6" s="131" t="str">
        <f aca="false">IF(Q6="","",Q6)</f>
        <v>Aikido</v>
      </c>
      <c r="B6" s="131" t="str">
        <f aca="false">IF(R6="","",R6)</f>
        <v>SP</v>
      </c>
      <c r="C6" s="132" t="n">
        <f aca="false">IF(B6="","",$C$3)</f>
        <v>250</v>
      </c>
      <c r="D6" s="99"/>
      <c r="E6" s="133" t="str">
        <f aca="false">IF(S6="","",S6)</f>
        <v/>
      </c>
      <c r="F6" s="133" t="str">
        <f aca="false">IF(T6="","",T6)</f>
        <v/>
      </c>
      <c r="G6" s="134" t="str">
        <f aca="false">IF(U6="","",U6)</f>
        <v/>
      </c>
      <c r="H6" s="134" t="str">
        <f aca="false">IF(V6="","",V6)</f>
        <v/>
      </c>
      <c r="I6" s="134" t="n">
        <f aca="false">IF(W6="","",W6)</f>
        <v>18</v>
      </c>
      <c r="J6" s="135" t="str">
        <f aca="false">IF(G6="","",(G6*2)*(H6/4*0.22)*I6)</f>
        <v/>
      </c>
      <c r="K6" s="133" t="str">
        <f aca="false">IF(X6="","",X6)</f>
        <v/>
      </c>
      <c r="L6" s="99" t="str">
        <f aca="false">IF(X6="","",H6*I6*K6)</f>
        <v/>
      </c>
      <c r="M6" s="136" t="n">
        <f aca="false">IF(Y6="","",(W6*Y6))</f>
        <v>0</v>
      </c>
      <c r="N6" s="137" t="n">
        <f aca="false">IF(B6="","",(C6+D6+ IF(J6="",0,J6) + IF(L6="",0,L6)+M6))</f>
        <v>250</v>
      </c>
      <c r="Q6" s="138" t="s">
        <v>180</v>
      </c>
      <c r="R6" s="139" t="s">
        <v>181</v>
      </c>
      <c r="S6" s="140"/>
      <c r="T6" s="141"/>
      <c r="U6" s="142"/>
      <c r="V6" s="142"/>
      <c r="W6" s="143" t="n">
        <v>18</v>
      </c>
      <c r="X6" s="144"/>
      <c r="Y6" s="136" t="n">
        <v>0</v>
      </c>
    </row>
    <row r="7" customFormat="false" ht="15" hidden="false" customHeight="false" outlineLevel="0" collapsed="false">
      <c r="A7" s="131" t="str">
        <f aca="false">IF(Q7="","",Q7)</f>
        <v>Anime</v>
      </c>
      <c r="B7" s="131" t="str">
        <f aca="false">IF(R7="","",R7)</f>
        <v>FZ</v>
      </c>
      <c r="C7" s="132" t="n">
        <f aca="false">IF(B7="","",$C$3)</f>
        <v>250</v>
      </c>
      <c r="D7" s="99"/>
      <c r="E7" s="133" t="str">
        <f aca="false">IF(S7="","",S7)</f>
        <v/>
      </c>
      <c r="F7" s="133" t="str">
        <f aca="false">IF(T7="","",T7)</f>
        <v/>
      </c>
      <c r="G7" s="134" t="str">
        <f aca="false">IF(U7="","",U7)</f>
        <v/>
      </c>
      <c r="H7" s="134" t="n">
        <f aca="false">IF(V7="","",V7)</f>
        <v>5</v>
      </c>
      <c r="I7" s="134" t="n">
        <f aca="false">IF(W7="","",W7)</f>
        <v>18</v>
      </c>
      <c r="J7" s="135" t="str">
        <f aca="false">IF(G7="","",(G7*2)*(H7/4*0.22)*I7)</f>
        <v/>
      </c>
      <c r="K7" s="133" t="str">
        <f aca="false">IF(X7="","",X7)</f>
        <v/>
      </c>
      <c r="L7" s="99" t="str">
        <f aca="false">IF(X7="","",H7*I7*K7)</f>
        <v/>
      </c>
      <c r="M7" s="136" t="n">
        <f aca="false">IF(Y7="","",(W7*Y7))</f>
        <v>0</v>
      </c>
      <c r="N7" s="137" t="n">
        <f aca="false">IF(B7="","",(C7+D7+ IF(J7="",0,J7) + IF(L7="",0,L7)+M7))</f>
        <v>250</v>
      </c>
      <c r="Q7" s="145" t="s">
        <v>182</v>
      </c>
      <c r="R7" s="139" t="s">
        <v>183</v>
      </c>
      <c r="S7" s="140"/>
      <c r="T7" s="141"/>
      <c r="U7" s="142"/>
      <c r="V7" s="142" t="n">
        <v>5</v>
      </c>
      <c r="W7" s="143" t="n">
        <v>18</v>
      </c>
      <c r="X7" s="144"/>
      <c r="Y7" s="136" t="n">
        <v>0</v>
      </c>
    </row>
    <row r="8" customFormat="false" ht="15" hidden="false" customHeight="false" outlineLevel="0" collapsed="false">
      <c r="A8" s="131" t="s">
        <v>184</v>
      </c>
      <c r="B8" s="131" t="str">
        <f aca="false">IF(R8="","",R8)</f>
        <v>SP</v>
      </c>
      <c r="C8" s="132" t="n">
        <f aca="false">IF(B8="","",$C$3)</f>
        <v>250</v>
      </c>
      <c r="D8" s="99"/>
      <c r="E8" s="133" t="str">
        <f aca="false">IF(S8="","",S8)</f>
        <v/>
      </c>
      <c r="F8" s="133" t="str">
        <f aca="false">IF(T8="","",T8)</f>
        <v/>
      </c>
      <c r="G8" s="134" t="str">
        <f aca="false">IF(U8="","",U8)</f>
        <v/>
      </c>
      <c r="H8" s="134" t="n">
        <f aca="false">IF(V8="","",V8)</f>
        <v>15</v>
      </c>
      <c r="I8" s="134" t="n">
        <f aca="false">IF(W8="","",W8)</f>
        <v>18</v>
      </c>
      <c r="J8" s="135" t="str">
        <f aca="false">IF(G8="","",(G8*2)*(H8/4*0.22)*I8)</f>
        <v/>
      </c>
      <c r="K8" s="133" t="str">
        <f aca="false">IF(X8="","",X8)</f>
        <v/>
      </c>
      <c r="L8" s="99" t="str">
        <f aca="false">IF(X8="","",H8*I8*K8)</f>
        <v/>
      </c>
      <c r="M8" s="136" t="n">
        <f aca="false">IF(Y8="","",(W8*Y8))</f>
        <v>0</v>
      </c>
      <c r="N8" s="137" t="n">
        <f aca="false">IF(B8="","",(C8+D8+ IF(J8="",0,J8) + IF(L8="",0,L8)+M8))</f>
        <v>250</v>
      </c>
      <c r="Q8" s="138" t="s">
        <v>185</v>
      </c>
      <c r="R8" s="139" t="s">
        <v>181</v>
      </c>
      <c r="S8" s="140"/>
      <c r="T8" s="141"/>
      <c r="U8" s="142"/>
      <c r="V8" s="142" t="n">
        <v>15</v>
      </c>
      <c r="W8" s="143" t="n">
        <v>18</v>
      </c>
      <c r="X8" s="144"/>
      <c r="Y8" s="136" t="n">
        <v>0</v>
      </c>
    </row>
    <row r="9" customFormat="false" ht="15" hidden="false" customHeight="false" outlineLevel="0" collapsed="false">
      <c r="A9" s="131" t="str">
        <f aca="false">IF(Q9="","",Q9)</f>
        <v>Basketball</v>
      </c>
      <c r="B9" s="131" t="str">
        <f aca="false">IF(R9="","",R9)</f>
        <v>SP</v>
      </c>
      <c r="C9" s="132" t="n">
        <f aca="false">IF(B9="","",$C$3)</f>
        <v>250</v>
      </c>
      <c r="D9" s="99"/>
      <c r="E9" s="133" t="str">
        <f aca="false">IF(S9="","",S9)</f>
        <v/>
      </c>
      <c r="F9" s="133" t="str">
        <f aca="false">IF(T9="","",T9)</f>
        <v/>
      </c>
      <c r="G9" s="134" t="str">
        <f aca="false">IF(U9="","",U9)</f>
        <v/>
      </c>
      <c r="H9" s="134" t="n">
        <f aca="false">IF(V9="","",V9)</f>
        <v>15</v>
      </c>
      <c r="I9" s="134" t="n">
        <f aca="false">IF(W9="","",W9)</f>
        <v>18</v>
      </c>
      <c r="J9" s="135" t="str">
        <f aca="false">IF(G9="","",(G9*2)*(H9/4*0.22)*I9)</f>
        <v/>
      </c>
      <c r="K9" s="133" t="str">
        <f aca="false">IF(X9="","",X9)</f>
        <v/>
      </c>
      <c r="L9" s="99" t="str">
        <f aca="false">IF(X9="","",H9*I9*K9)</f>
        <v/>
      </c>
      <c r="M9" s="136" t="n">
        <f aca="false">IF(Y9="","",(W9*Y9))</f>
        <v>0</v>
      </c>
      <c r="N9" s="137" t="n">
        <f aca="false">IF(B9="","",(C9+D9+ IF(J9="",0,J9) + IF(L9="",0,L9)+M9))</f>
        <v>250</v>
      </c>
      <c r="Q9" s="138" t="s">
        <v>186</v>
      </c>
      <c r="R9" s="139" t="s">
        <v>181</v>
      </c>
      <c r="S9" s="140"/>
      <c r="T9" s="141"/>
      <c r="U9" s="142"/>
      <c r="V9" s="142" t="n">
        <v>15</v>
      </c>
      <c r="W9" s="143" t="n">
        <v>18</v>
      </c>
      <c r="X9" s="144"/>
      <c r="Y9" s="136" t="n">
        <v>0</v>
      </c>
    </row>
    <row r="10" customFormat="false" ht="15" hidden="false" customHeight="false" outlineLevel="0" collapsed="false">
      <c r="A10" s="131" t="str">
        <f aca="false">IF(Q10="","",Q10)</f>
        <v>Bouldern</v>
      </c>
      <c r="B10" s="131" t="str">
        <f aca="false">IF(R10="","",R10)</f>
        <v>FZ</v>
      </c>
      <c r="C10" s="132" t="n">
        <f aca="false">IF(B10="","",$C$3)</f>
        <v>250</v>
      </c>
      <c r="D10" s="99"/>
      <c r="E10" s="133" t="str">
        <f aca="false">IF(S10="","",S10)</f>
        <v>UPJOY</v>
      </c>
      <c r="F10" s="133" t="str">
        <f aca="false">IF(T10="","",T10)</f>
        <v>Villingen</v>
      </c>
      <c r="G10" s="134" t="n">
        <f aca="false">IF(U10="","",U10)</f>
        <v>25</v>
      </c>
      <c r="H10" s="134" t="n">
        <f aca="false">IF(V10="","",V10)</f>
        <v>12</v>
      </c>
      <c r="I10" s="134" t="n">
        <f aca="false">IF(W10="","",W10)</f>
        <v>18</v>
      </c>
      <c r="J10" s="135" t="n">
        <f aca="false">IF(G10="","",(G10*2)*(H10/4*0.22)*I10)</f>
        <v>594</v>
      </c>
      <c r="K10" s="133" t="n">
        <f aca="false">IF(X10="","",X10)</f>
        <v>7</v>
      </c>
      <c r="L10" s="99" t="n">
        <f aca="false">IF(X10="","",H10*I10*K10)</f>
        <v>1512</v>
      </c>
      <c r="M10" s="136" t="n">
        <f aca="false">IF(Y10="","",(W10*Y10))</f>
        <v>0</v>
      </c>
      <c r="N10" s="137" t="n">
        <f aca="false">IF(B10="","",(C10+D10+ IF(J10="",0,J10) + IF(L10="",0,L10)+M10))</f>
        <v>2356</v>
      </c>
      <c r="Q10" s="145" t="s">
        <v>187</v>
      </c>
      <c r="R10" s="139" t="s">
        <v>183</v>
      </c>
      <c r="S10" s="140" t="s">
        <v>188</v>
      </c>
      <c r="T10" s="141" t="s">
        <v>189</v>
      </c>
      <c r="U10" s="142" t="n">
        <v>25</v>
      </c>
      <c r="V10" s="142" t="n">
        <v>12</v>
      </c>
      <c r="W10" s="143" t="n">
        <v>18</v>
      </c>
      <c r="X10" s="144" t="n">
        <v>7</v>
      </c>
      <c r="Y10" s="136" t="n">
        <v>0</v>
      </c>
    </row>
    <row r="11" customFormat="false" ht="15" hidden="false" customHeight="false" outlineLevel="0" collapsed="false">
      <c r="A11" s="131" t="str">
        <f aca="false">IF(Q11="","",Q11)</f>
        <v>Cardio Dance</v>
      </c>
      <c r="B11" s="131" t="str">
        <f aca="false">IF(R11="","",R11)</f>
        <v>SP</v>
      </c>
      <c r="C11" s="132" t="n">
        <f aca="false">IF(B11="","",$C$3)</f>
        <v>250</v>
      </c>
      <c r="D11" s="99"/>
      <c r="E11" s="133" t="str">
        <f aca="false">IF(S11="","",S11)</f>
        <v/>
      </c>
      <c r="F11" s="133" t="str">
        <f aca="false">IF(T11="","",T11)</f>
        <v/>
      </c>
      <c r="G11" s="134" t="str">
        <f aca="false">IF(U11="","",U11)</f>
        <v/>
      </c>
      <c r="H11" s="134" t="n">
        <f aca="false">IF(V11="","",V11)</f>
        <v>10</v>
      </c>
      <c r="I11" s="134" t="n">
        <f aca="false">IF(W11="","",W11)</f>
        <v>18</v>
      </c>
      <c r="J11" s="135" t="str">
        <f aca="false">IF(G11="","",(G11*2)*(H11/4*0.22)*I11)</f>
        <v/>
      </c>
      <c r="K11" s="133" t="str">
        <f aca="false">IF(X11="","",X11)</f>
        <v/>
      </c>
      <c r="L11" s="99" t="str">
        <f aca="false">IF(X11="","",H11*I11*K11)</f>
        <v/>
      </c>
      <c r="M11" s="136" t="n">
        <f aca="false">IF(Y11="","",(W11*Y11))</f>
        <v>0</v>
      </c>
      <c r="N11" s="137" t="n">
        <f aca="false">IF(B11="","",(C11+D11+ IF(J11="",0,J11) + IF(L11="",0,L11)+M11))</f>
        <v>250</v>
      </c>
      <c r="Q11" s="145" t="s">
        <v>190</v>
      </c>
      <c r="R11" s="139" t="s">
        <v>181</v>
      </c>
      <c r="S11" s="140"/>
      <c r="T11" s="141"/>
      <c r="U11" s="142"/>
      <c r="V11" s="142" t="n">
        <v>10</v>
      </c>
      <c r="W11" s="143" t="n">
        <v>18</v>
      </c>
      <c r="X11" s="144"/>
      <c r="Y11" s="136" t="n">
        <v>0</v>
      </c>
    </row>
    <row r="12" customFormat="false" ht="15" hidden="false" customHeight="false" outlineLevel="0" collapsed="false">
      <c r="A12" s="131" t="str">
        <f aca="false">IF(Q12="","",Q12)</f>
        <v>Chor</v>
      </c>
      <c r="B12" s="131"/>
      <c r="C12" s="132" t="str">
        <f aca="false">IF(B12="","",$C$3)</f>
        <v/>
      </c>
      <c r="D12" s="99"/>
      <c r="E12" s="133" t="str">
        <f aca="false">IF(S12="","",S12)</f>
        <v/>
      </c>
      <c r="F12" s="133" t="str">
        <f aca="false">IF(T12="","",T12)</f>
        <v/>
      </c>
      <c r="G12" s="134" t="str">
        <f aca="false">IF(U12="","",U12)</f>
        <v/>
      </c>
      <c r="H12" s="134" t="str">
        <f aca="false">IF(V12="","",V12)</f>
        <v/>
      </c>
      <c r="I12" s="134" t="str">
        <f aca="false">IF(W12="","",W12)</f>
        <v/>
      </c>
      <c r="J12" s="135" t="str">
        <f aca="false">IF(G12="","",(G12*2)*(H12/4*0.22)*I12)</f>
        <v/>
      </c>
      <c r="K12" s="133" t="str">
        <f aca="false">IF(X12="","",X12)</f>
        <v/>
      </c>
      <c r="L12" s="99" t="str">
        <f aca="false">IF(X12="","",H12*I12*K12)</f>
        <v/>
      </c>
      <c r="M12" s="136" t="n">
        <f aca="false">IF(Y12="","",(W12*Y12))</f>
        <v>0</v>
      </c>
      <c r="N12" s="137" t="str">
        <f aca="false">IF(B12="","",(C12+D12+ IF(J12="",0,J12) + IF(L12="",0,L12)+M12))</f>
        <v/>
      </c>
      <c r="Q12" s="145" t="s">
        <v>191</v>
      </c>
      <c r="R12" s="139"/>
      <c r="S12" s="140"/>
      <c r="T12" s="141"/>
      <c r="U12" s="142"/>
      <c r="V12" s="142"/>
      <c r="W12" s="143"/>
      <c r="X12" s="144"/>
      <c r="Y12" s="136" t="n">
        <v>0</v>
      </c>
    </row>
    <row r="13" customFormat="false" ht="15" hidden="false" customHeight="false" outlineLevel="0" collapsed="false">
      <c r="A13" s="131" t="str">
        <f aca="false">IF(Q13="","",Q13)</f>
        <v>Dance Crew</v>
      </c>
      <c r="B13" s="131" t="str">
        <f aca="false">IF(R13="","",R13)</f>
        <v>SP</v>
      </c>
      <c r="C13" s="132" t="n">
        <f aca="false">IF(B13="","",$C$3)</f>
        <v>250</v>
      </c>
      <c r="D13" s="99"/>
      <c r="E13" s="133" t="str">
        <f aca="false">IF(S13="","",S13)</f>
        <v/>
      </c>
      <c r="F13" s="133" t="str">
        <f aca="false">IF(T13="","",T13)</f>
        <v/>
      </c>
      <c r="G13" s="134" t="str">
        <f aca="false">IF(U13="","",U13)</f>
        <v/>
      </c>
      <c r="H13" s="134" t="n">
        <f aca="false">IF(V13="","",V13)</f>
        <v>15</v>
      </c>
      <c r="I13" s="134" t="n">
        <f aca="false">IF(W13="","",W13)</f>
        <v>18</v>
      </c>
      <c r="J13" s="135" t="str">
        <f aca="false">IF(G13="","",(G13*2)*(H13/4*0.22)*I13)</f>
        <v/>
      </c>
      <c r="K13" s="133" t="str">
        <f aca="false">IF(X13="","",X13)</f>
        <v/>
      </c>
      <c r="L13" s="99" t="str">
        <f aca="false">IF(X13="","",H13*I13*K13)</f>
        <v/>
      </c>
      <c r="M13" s="136" t="n">
        <f aca="false">IF(Y13="","",(W13*Y13))</f>
        <v>0</v>
      </c>
      <c r="N13" s="137" t="n">
        <f aca="false">IF(B13="","",(C13+D13+ IF(J13="",0,J13) + IF(L13="",0,L13)+M13))</f>
        <v>250</v>
      </c>
      <c r="Q13" s="138" t="s">
        <v>192</v>
      </c>
      <c r="R13" s="139" t="s">
        <v>181</v>
      </c>
      <c r="S13" s="140"/>
      <c r="T13" s="141"/>
      <c r="U13" s="142"/>
      <c r="V13" s="142" t="n">
        <v>15</v>
      </c>
      <c r="W13" s="143" t="n">
        <v>18</v>
      </c>
      <c r="X13" s="144"/>
      <c r="Y13" s="136" t="n">
        <v>0</v>
      </c>
    </row>
    <row r="14" customFormat="false" ht="13.8" hidden="false" customHeight="false" outlineLevel="0" collapsed="false">
      <c r="A14" s="131" t="str">
        <f aca="false">IF(Q14="","",Q14)</f>
        <v>Draw&amp;Paint</v>
      </c>
      <c r="B14" s="131" t="str">
        <f aca="false">IF(R14="","",R14)</f>
        <v>FZ</v>
      </c>
      <c r="C14" s="132" t="n">
        <f aca="false">IF(B14="","",$C$3)</f>
        <v>250</v>
      </c>
      <c r="D14" s="99"/>
      <c r="E14" s="133" t="str">
        <f aca="false">IF(S14="","",S14)</f>
        <v/>
      </c>
      <c r="F14" s="133" t="str">
        <f aca="false">IF(T14="","",T14)</f>
        <v/>
      </c>
      <c r="G14" s="134" t="str">
        <f aca="false">IF(U14="","",U14)</f>
        <v/>
      </c>
      <c r="H14" s="134" t="n">
        <f aca="false">IF(V14="","",V14)</f>
        <v>5</v>
      </c>
      <c r="I14" s="134" t="n">
        <f aca="false">IF(W14="","",W14)</f>
        <v>18</v>
      </c>
      <c r="J14" s="135" t="str">
        <f aca="false">IF(G14="","",(G14*2)*(H14/4*0.22)*I14)</f>
        <v/>
      </c>
      <c r="K14" s="133" t="str">
        <f aca="false">IF(X14="","",X14)</f>
        <v/>
      </c>
      <c r="L14" s="99" t="str">
        <f aca="false">IF(X14="","",H14*I14*K14)</f>
        <v/>
      </c>
      <c r="M14" s="136" t="n">
        <f aca="false">IF(Y14="","",(W14*Y14))</f>
        <v>0</v>
      </c>
      <c r="N14" s="137" t="n">
        <f aca="false">IF(B14="","",(C14+D14+ IF(J14="",0,J14) + IF(L14="",0,L14)+M14))</f>
        <v>250</v>
      </c>
      <c r="Q14" s="133" t="s">
        <v>193</v>
      </c>
      <c r="R14" s="139" t="s">
        <v>183</v>
      </c>
      <c r="S14" s="140"/>
      <c r="T14" s="141"/>
      <c r="U14" s="142"/>
      <c r="V14" s="142" t="n">
        <v>5</v>
      </c>
      <c r="W14" s="143" t="n">
        <v>18</v>
      </c>
      <c r="X14" s="144"/>
      <c r="Y14" s="136" t="n">
        <v>0</v>
      </c>
      <c r="AA14" s="0"/>
    </row>
    <row r="15" customFormat="false" ht="15" hidden="false" customHeight="false" outlineLevel="0" collapsed="false">
      <c r="A15" s="131" t="str">
        <f aca="false">IF(Q15="","",Q15)</f>
        <v>Dronen Racing</v>
      </c>
      <c r="B15" s="131" t="str">
        <f aca="false">IF(R15="","",R15)</f>
        <v/>
      </c>
      <c r="C15" s="132" t="str">
        <f aca="false">IF(B15="","",$C$3)</f>
        <v/>
      </c>
      <c r="D15" s="99"/>
      <c r="E15" s="133" t="str">
        <f aca="false">IF(S15="","",S15)</f>
        <v/>
      </c>
      <c r="F15" s="133" t="str">
        <f aca="false">IF(T15="","",T15)</f>
        <v/>
      </c>
      <c r="G15" s="134" t="str">
        <f aca="false">IF(U15="","",U15)</f>
        <v/>
      </c>
      <c r="H15" s="134" t="str">
        <f aca="false">IF(V15="","",V15)</f>
        <v/>
      </c>
      <c r="I15" s="134" t="str">
        <f aca="false">IF(W15="","",W15)</f>
        <v/>
      </c>
      <c r="J15" s="135" t="str">
        <f aca="false">IF(G15="","",(G15*2)*(H15/4*0.22)*I15)</f>
        <v/>
      </c>
      <c r="K15" s="133" t="str">
        <f aca="false">IF(X15="","",X15)</f>
        <v/>
      </c>
      <c r="L15" s="99" t="str">
        <f aca="false">IF(X15="","",H15*I15*K15)</f>
        <v/>
      </c>
      <c r="M15" s="136" t="n">
        <f aca="false">IF(Y15="","",(W15*Y15))</f>
        <v>0</v>
      </c>
      <c r="N15" s="137" t="str">
        <f aca="false">IF(B15="","",(C15+D15+ IF(J15="",0,J15) + IF(L15="",0,L15)+M15))</f>
        <v/>
      </c>
      <c r="Q15" s="133" t="s">
        <v>194</v>
      </c>
      <c r="R15" s="139"/>
      <c r="S15" s="140"/>
      <c r="T15" s="141"/>
      <c r="U15" s="142"/>
      <c r="V15" s="142"/>
      <c r="W15" s="143"/>
      <c r="X15" s="144"/>
      <c r="Y15" s="136" t="n">
        <v>0</v>
      </c>
    </row>
    <row r="16" customFormat="false" ht="15" hidden="false" customHeight="false" outlineLevel="0" collapsed="false">
      <c r="A16" s="131" t="str">
        <f aca="false">IF(Q16="","",Q16)</f>
        <v>eSport</v>
      </c>
      <c r="B16" s="131" t="str">
        <f aca="false">IF(R16="","",R16)</f>
        <v/>
      </c>
      <c r="C16" s="132" t="str">
        <f aca="false">IF(B16="","",$C$3)</f>
        <v/>
      </c>
      <c r="D16" s="99"/>
      <c r="E16" s="133" t="str">
        <f aca="false">IF(S16="","",S16)</f>
        <v/>
      </c>
      <c r="F16" s="133" t="str">
        <f aca="false">IF(T16="","",T16)</f>
        <v/>
      </c>
      <c r="G16" s="134" t="str">
        <f aca="false">IF(U16="","",U16)</f>
        <v/>
      </c>
      <c r="H16" s="134" t="str">
        <f aca="false">IF(V16="","",V16)</f>
        <v/>
      </c>
      <c r="I16" s="134" t="str">
        <f aca="false">IF(W16="","",W16)</f>
        <v/>
      </c>
      <c r="J16" s="135" t="str">
        <f aca="false">IF(G16="","",(G16*2)*(H16/4*0.22)*I16)</f>
        <v/>
      </c>
      <c r="K16" s="133" t="str">
        <f aca="false">IF(X16="","",X16)</f>
        <v/>
      </c>
      <c r="L16" s="99" t="str">
        <f aca="false">IF(X16="","",H16*I16*K16)</f>
        <v/>
      </c>
      <c r="M16" s="136" t="n">
        <f aca="false">IF(Y16="","",(W16*Y16))</f>
        <v>0</v>
      </c>
      <c r="N16" s="137" t="str">
        <f aca="false">IF(B16="","",(C16+D16+ IF(J16="",0,J16) + IF(L16="",0,L16)+M16))</f>
        <v/>
      </c>
      <c r="Q16" s="145" t="s">
        <v>195</v>
      </c>
      <c r="R16" s="139"/>
      <c r="S16" s="140"/>
      <c r="T16" s="141"/>
      <c r="U16" s="142"/>
      <c r="V16" s="142"/>
      <c r="W16" s="143"/>
      <c r="X16" s="144"/>
      <c r="Y16" s="136" t="n">
        <v>0</v>
      </c>
    </row>
    <row r="17" customFormat="false" ht="15" hidden="false" customHeight="false" outlineLevel="0" collapsed="false">
      <c r="A17" s="131" t="str">
        <f aca="false">IF(Q17="","",Q17)</f>
        <v>Fighting Games</v>
      </c>
      <c r="B17" s="131" t="str">
        <f aca="false">IF(R17="","",R17)</f>
        <v/>
      </c>
      <c r="C17" s="132" t="str">
        <f aca="false">IF(B17="","",$C$3)</f>
        <v/>
      </c>
      <c r="D17" s="99"/>
      <c r="E17" s="133" t="str">
        <f aca="false">IF(S17="","",S17)</f>
        <v/>
      </c>
      <c r="F17" s="133" t="str">
        <f aca="false">IF(T17="","",T17)</f>
        <v/>
      </c>
      <c r="G17" s="134" t="str">
        <f aca="false">IF(U17="","",U17)</f>
        <v/>
      </c>
      <c r="H17" s="134" t="str">
        <f aca="false">IF(V17="","",V17)</f>
        <v/>
      </c>
      <c r="I17" s="134" t="str">
        <f aca="false">IF(W17="","",W17)</f>
        <v/>
      </c>
      <c r="J17" s="135" t="str">
        <f aca="false">IF(G17="","",(G17*2)*(H17/4*0.22)*I17)</f>
        <v/>
      </c>
      <c r="K17" s="133" t="str">
        <f aca="false">IF(X17="","",X17)</f>
        <v/>
      </c>
      <c r="L17" s="99" t="str">
        <f aca="false">IF(X17="","",H17*I17*K17)</f>
        <v/>
      </c>
      <c r="M17" s="136" t="n">
        <f aca="false">IF(Y17="","",(W17*Y17))</f>
        <v>0</v>
      </c>
      <c r="N17" s="137" t="str">
        <f aca="false">IF(B17="","",(C17+D17+ IF(J17="",0,J17) + IF(L17="",0,L17)+M17))</f>
        <v/>
      </c>
      <c r="Q17" s="133" t="s">
        <v>196</v>
      </c>
      <c r="R17" s="139"/>
      <c r="S17" s="140"/>
      <c r="T17" s="141"/>
      <c r="U17" s="142"/>
      <c r="V17" s="142"/>
      <c r="W17" s="143"/>
      <c r="X17" s="144"/>
      <c r="Y17" s="136" t="n">
        <v>0</v>
      </c>
    </row>
    <row r="18" customFormat="false" ht="15" hidden="false" customHeight="false" outlineLevel="0" collapsed="false">
      <c r="A18" s="131" t="str">
        <f aca="false">IF(Q18="","",Q18)</f>
        <v>Fitness</v>
      </c>
      <c r="B18" s="131" t="str">
        <f aca="false">IF(R18="","",R18)</f>
        <v>SP</v>
      </c>
      <c r="C18" s="132" t="n">
        <f aca="false">IF(B18="","",$C$3)</f>
        <v>250</v>
      </c>
      <c r="D18" s="99"/>
      <c r="E18" s="133" t="str">
        <f aca="false">IF(S18="","",S18)</f>
        <v/>
      </c>
      <c r="F18" s="133" t="str">
        <f aca="false">IF(T18="","",T18)</f>
        <v/>
      </c>
      <c r="G18" s="134" t="str">
        <f aca="false">IF(U18="","",U18)</f>
        <v/>
      </c>
      <c r="H18" s="134" t="n">
        <f aca="false">IF(V18="","",V18)</f>
        <v>15</v>
      </c>
      <c r="I18" s="134" t="n">
        <f aca="false">IF(W18="","",W18)</f>
        <v>18</v>
      </c>
      <c r="J18" s="135" t="str">
        <f aca="false">IF(G18="","",(G18*2)*(H18/4*0.22)*I18)</f>
        <v/>
      </c>
      <c r="K18" s="133" t="str">
        <f aca="false">IF(X18="","",X18)</f>
        <v/>
      </c>
      <c r="L18" s="99" t="str">
        <f aca="false">IF(X18="","",H18*I18*K18)</f>
        <v/>
      </c>
      <c r="M18" s="136" t="n">
        <f aca="false">IF(Y18="","",(W18*Y18))</f>
        <v>0</v>
      </c>
      <c r="N18" s="137" t="n">
        <f aca="false">IF(B18="","",(C18+D18+ IF(J18="",0,J18) + IF(L18="",0,L18)+M18))</f>
        <v>250</v>
      </c>
      <c r="Q18" s="138" t="s">
        <v>197</v>
      </c>
      <c r="R18" s="139" t="s">
        <v>181</v>
      </c>
      <c r="S18" s="140"/>
      <c r="T18" s="141"/>
      <c r="U18" s="142"/>
      <c r="V18" s="142" t="n">
        <v>15</v>
      </c>
      <c r="W18" s="143" t="n">
        <v>18</v>
      </c>
      <c r="X18" s="144"/>
      <c r="Y18" s="136" t="n">
        <v>0</v>
      </c>
    </row>
    <row r="19" customFormat="false" ht="15" hidden="false" customHeight="false" outlineLevel="0" collapsed="false">
      <c r="A19" s="131" t="str">
        <f aca="false">IF(Q19="","",Q19)</f>
        <v>Foto &amp; Video</v>
      </c>
      <c r="B19" s="131" t="str">
        <f aca="false">IF(R19="","",R19)</f>
        <v/>
      </c>
      <c r="C19" s="132" t="str">
        <f aca="false">IF(B19="","",$C$3)</f>
        <v/>
      </c>
      <c r="D19" s="99"/>
      <c r="E19" s="133" t="str">
        <f aca="false">IF(S19="","",S19)</f>
        <v/>
      </c>
      <c r="F19" s="133" t="str">
        <f aca="false">IF(T19="","",T19)</f>
        <v/>
      </c>
      <c r="G19" s="134" t="str">
        <f aca="false">IF(U19="","",U19)</f>
        <v/>
      </c>
      <c r="H19" s="134" t="str">
        <f aca="false">IF(V19="","",V19)</f>
        <v/>
      </c>
      <c r="I19" s="134" t="str">
        <f aca="false">IF(W19="","",W19)</f>
        <v/>
      </c>
      <c r="J19" s="135" t="str">
        <f aca="false">IF(G19="","",(G19*2)*(H19/4*0.22)*I19)</f>
        <v/>
      </c>
      <c r="K19" s="133" t="str">
        <f aca="false">IF(X19="","",X19)</f>
        <v/>
      </c>
      <c r="L19" s="99" t="str">
        <f aca="false">IF(X19="","",H19*I19*K19)</f>
        <v/>
      </c>
      <c r="M19" s="136" t="n">
        <f aca="false">IF(Y19="","",(W19*Y19))</f>
        <v>0</v>
      </c>
      <c r="N19" s="137" t="str">
        <f aca="false">IF(B19="","",(C19+D19+ IF(J19="",0,J19) + IF(L19="",0,L19)+M19))</f>
        <v/>
      </c>
      <c r="Q19" s="133" t="s">
        <v>198</v>
      </c>
      <c r="R19" s="139"/>
      <c r="S19" s="140"/>
      <c r="T19" s="141"/>
      <c r="U19" s="142"/>
      <c r="V19" s="142"/>
      <c r="W19" s="143"/>
      <c r="X19" s="144"/>
      <c r="Y19" s="136" t="n">
        <v>0</v>
      </c>
    </row>
    <row r="20" customFormat="false" ht="15" hidden="false" customHeight="false" outlineLevel="0" collapsed="false">
      <c r="A20" s="131" t="str">
        <f aca="false">IF(Q20="","",Q20)</f>
        <v>Fußball</v>
      </c>
      <c r="B20" s="131" t="str">
        <f aca="false">IF(R20="","",R20)</f>
        <v/>
      </c>
      <c r="C20" s="132" t="str">
        <f aca="false">IF(B20="","",$C$3)</f>
        <v/>
      </c>
      <c r="D20" s="99"/>
      <c r="E20" s="133" t="str">
        <f aca="false">IF(S20="","",S20)</f>
        <v/>
      </c>
      <c r="F20" s="133" t="str">
        <f aca="false">IF(T20="","",T20)</f>
        <v/>
      </c>
      <c r="G20" s="134" t="str">
        <f aca="false">IF(U20="","",U20)</f>
        <v/>
      </c>
      <c r="H20" s="134" t="str">
        <f aca="false">IF(V20="","",V20)</f>
        <v/>
      </c>
      <c r="I20" s="134" t="str">
        <f aca="false">IF(W20="","",W20)</f>
        <v/>
      </c>
      <c r="J20" s="135" t="str">
        <f aca="false">IF(G20="","",(G20*2)*(H20/4*0.22)*I20)</f>
        <v/>
      </c>
      <c r="K20" s="133" t="str">
        <f aca="false">IF(X20="","",X20)</f>
        <v/>
      </c>
      <c r="L20" s="99" t="str">
        <f aca="false">IF(X20="","",H20*I20*K20)</f>
        <v/>
      </c>
      <c r="M20" s="136" t="n">
        <f aca="false">IF(Y20="","",(W20*Y20))</f>
        <v>0</v>
      </c>
      <c r="N20" s="137" t="str">
        <f aca="false">IF(B20="","",(C20+D20+ IF(J20="",0,J20) + IF(L20="",0,L20)+M20))</f>
        <v/>
      </c>
      <c r="Q20" s="138" t="s">
        <v>199</v>
      </c>
      <c r="R20" s="139"/>
      <c r="S20" s="140"/>
      <c r="T20" s="141"/>
      <c r="U20" s="142"/>
      <c r="V20" s="142"/>
      <c r="W20" s="143"/>
      <c r="X20" s="144"/>
      <c r="Y20" s="136" t="n">
        <v>0</v>
      </c>
    </row>
    <row r="21" customFormat="false" ht="15" hidden="false" customHeight="false" outlineLevel="0" collapsed="false">
      <c r="A21" s="131" t="str">
        <f aca="false">IF(Q21="","",Q21)</f>
        <v>Indoor Soccer</v>
      </c>
      <c r="B21" s="131" t="str">
        <f aca="false">IF(R21="","",R21)</f>
        <v>SP</v>
      </c>
      <c r="C21" s="132" t="n">
        <f aca="false">IF(B21="","",$C$3)</f>
        <v>250</v>
      </c>
      <c r="D21" s="99"/>
      <c r="E21" s="133" t="str">
        <f aca="false">IF(S21="","",S21)</f>
        <v/>
      </c>
      <c r="F21" s="133" t="str">
        <f aca="false">IF(T21="","",T21)</f>
        <v/>
      </c>
      <c r="G21" s="134" t="str">
        <f aca="false">IF(U21="","",U21)</f>
        <v/>
      </c>
      <c r="H21" s="134" t="n">
        <f aca="false">IF(V21="","",V21)</f>
        <v>12</v>
      </c>
      <c r="I21" s="134" t="n">
        <f aca="false">IF(W21="","",W21)</f>
        <v>18</v>
      </c>
      <c r="J21" s="135" t="str">
        <f aca="false">IF(G21="","",(G21*2)*(H21/4*0.22)*I21)</f>
        <v/>
      </c>
      <c r="K21" s="133" t="str">
        <f aca="false">IF(X21="","",X21)</f>
        <v/>
      </c>
      <c r="L21" s="99" t="str">
        <f aca="false">IF(X21="","",H21*I21*K21)</f>
        <v/>
      </c>
      <c r="M21" s="136" t="n">
        <f aca="false">IF(Y21="","",(W21*Y21))</f>
        <v>1620</v>
      </c>
      <c r="N21" s="137" t="n">
        <f aca="false">IF(B21="","",(C21+D21+ IF(J21="",0,J21) + IF(L21="",0,L21)+M21))</f>
        <v>1870</v>
      </c>
      <c r="Q21" s="145" t="s">
        <v>200</v>
      </c>
      <c r="R21" s="139" t="s">
        <v>181</v>
      </c>
      <c r="S21" s="140"/>
      <c r="T21" s="141"/>
      <c r="U21" s="142"/>
      <c r="V21" s="142" t="n">
        <v>12</v>
      </c>
      <c r="W21" s="143" t="n">
        <v>18</v>
      </c>
      <c r="X21" s="144"/>
      <c r="Y21" s="136" t="n">
        <v>90</v>
      </c>
    </row>
    <row r="22" customFormat="false" ht="15" hidden="false" customHeight="false" outlineLevel="0" collapsed="false">
      <c r="A22" s="131" t="str">
        <f aca="false">IF(Q22="","",Q22)</f>
        <v>ISC</v>
      </c>
      <c r="B22" s="131" t="str">
        <f aca="false">IF(R22="","",R22)</f>
        <v>FZ</v>
      </c>
      <c r="C22" s="132" t="n">
        <f aca="false">IF(B22="","",$C$3)</f>
        <v>250</v>
      </c>
      <c r="D22" s="99"/>
      <c r="E22" s="133" t="str">
        <f aca="false">IF(S22="","",S22)</f>
        <v/>
      </c>
      <c r="F22" s="133" t="str">
        <f aca="false">IF(T22="","",T22)</f>
        <v/>
      </c>
      <c r="G22" s="134" t="str">
        <f aca="false">IF(U22="","",U22)</f>
        <v/>
      </c>
      <c r="H22" s="134" t="n">
        <f aca="false">IF(V22="","",V22)</f>
        <v>10</v>
      </c>
      <c r="I22" s="134" t="n">
        <f aca="false">IF(W22="","",W22)</f>
        <v>18</v>
      </c>
      <c r="J22" s="135" t="str">
        <f aca="false">IF(G22="","",(G22*2)*(H22/4*0.22)*I22)</f>
        <v/>
      </c>
      <c r="K22" s="133" t="str">
        <f aca="false">IF(X22="","",X22)</f>
        <v/>
      </c>
      <c r="L22" s="99" t="str">
        <f aca="false">IF(X22="","",H22*I22*K22)</f>
        <v/>
      </c>
      <c r="M22" s="136" t="n">
        <f aca="false">IF(Y22="","",(W22*Y22))</f>
        <v>0</v>
      </c>
      <c r="N22" s="137" t="n">
        <f aca="false">IF(B22="","",(C22+D22+ IF(J22="",0,J22) + IF(L22="",0,L22)+M22))</f>
        <v>250</v>
      </c>
      <c r="Q22" s="145" t="s">
        <v>201</v>
      </c>
      <c r="R22" s="139" t="s">
        <v>183</v>
      </c>
      <c r="S22" s="140"/>
      <c r="T22" s="141"/>
      <c r="U22" s="142"/>
      <c r="V22" s="142" t="n">
        <v>10</v>
      </c>
      <c r="W22" s="143" t="n">
        <v>18</v>
      </c>
      <c r="X22" s="144"/>
      <c r="Y22" s="136" t="n">
        <v>0</v>
      </c>
    </row>
    <row r="23" customFormat="false" ht="15" hidden="false" customHeight="false" outlineLevel="0" collapsed="false">
      <c r="A23" s="131" t="str">
        <f aca="false">IF(Q23="","",Q23)</f>
        <v>Karate</v>
      </c>
      <c r="B23" s="131" t="str">
        <f aca="false">IF(R23="","",R23)</f>
        <v/>
      </c>
      <c r="C23" s="132" t="str">
        <f aca="false">IF(B23="","",$C$3)</f>
        <v/>
      </c>
      <c r="D23" s="99"/>
      <c r="E23" s="133" t="str">
        <f aca="false">IF(S23="","",S23)</f>
        <v/>
      </c>
      <c r="F23" s="133" t="str">
        <f aca="false">IF(T23="","",T23)</f>
        <v/>
      </c>
      <c r="G23" s="134" t="str">
        <f aca="false">IF(U23="","",U23)</f>
        <v/>
      </c>
      <c r="H23" s="134" t="str">
        <f aca="false">IF(V23="","",V23)</f>
        <v/>
      </c>
      <c r="I23" s="134" t="str">
        <f aca="false">IF(W23="","",W23)</f>
        <v/>
      </c>
      <c r="J23" s="135" t="str">
        <f aca="false">IF(G23="","",(G23*2)*(H23/4*0.22)*I23)</f>
        <v/>
      </c>
      <c r="K23" s="133" t="str">
        <f aca="false">IF(X23="","",X23)</f>
        <v/>
      </c>
      <c r="L23" s="99" t="str">
        <f aca="false">IF(X23="","",H23*I23*K23)</f>
        <v/>
      </c>
      <c r="M23" s="136" t="n">
        <f aca="false">IF(Y23="","",(W23*Y23))</f>
        <v>0</v>
      </c>
      <c r="N23" s="137" t="str">
        <f aca="false">IF(B23="","",(C23+D23+ IF(J23="",0,J23) + IF(L23="",0,L23)+M23))</f>
        <v/>
      </c>
      <c r="Q23" s="138" t="s">
        <v>202</v>
      </c>
      <c r="R23" s="139"/>
      <c r="S23" s="140"/>
      <c r="T23" s="141"/>
      <c r="U23" s="142"/>
      <c r="V23" s="142"/>
      <c r="W23" s="143"/>
      <c r="X23" s="144"/>
      <c r="Y23" s="136" t="n">
        <v>0</v>
      </c>
    </row>
    <row r="24" customFormat="false" ht="15" hidden="false" customHeight="false" outlineLevel="0" collapsed="false">
      <c r="A24" s="131" t="str">
        <f aca="false">IF(Q24="","",Q24)</f>
        <v>Kino</v>
      </c>
      <c r="B24" s="131" t="str">
        <f aca="false">IF(R24="","",R24)</f>
        <v>FZ</v>
      </c>
      <c r="C24" s="132" t="n">
        <f aca="false">IF(B24="","",$C$3)</f>
        <v>250</v>
      </c>
      <c r="D24" s="99"/>
      <c r="E24" s="133" t="str">
        <f aca="false">IF(S24="","",S24)</f>
        <v/>
      </c>
      <c r="F24" s="133" t="str">
        <f aca="false">IF(T24="","",T24)</f>
        <v/>
      </c>
      <c r="G24" s="134" t="str">
        <f aca="false">IF(U24="","",U24)</f>
        <v/>
      </c>
      <c r="H24" s="134" t="n">
        <f aca="false">IF(V24="","",V24)</f>
        <v>6</v>
      </c>
      <c r="I24" s="134" t="n">
        <f aca="false">IF(W24="","",W24)</f>
        <v>18</v>
      </c>
      <c r="J24" s="135" t="str">
        <f aca="false">IF(G24="","",(G24*2)*(H24/4*0.22)*I24)</f>
        <v/>
      </c>
      <c r="K24" s="133" t="str">
        <f aca="false">IF(X24="","",X24)</f>
        <v/>
      </c>
      <c r="L24" s="99" t="str">
        <f aca="false">IF(X24="","",H24*I24*K24)</f>
        <v/>
      </c>
      <c r="M24" s="136" t="n">
        <f aca="false">IF(Y24="","",(W24*Y24))</f>
        <v>0</v>
      </c>
      <c r="N24" s="137" t="n">
        <f aca="false">IF(B24="","",(C24+D24+ IF(J24="",0,J24) + IF(L24="",0,L24)+M24))</f>
        <v>250</v>
      </c>
      <c r="Q24" s="145" t="s">
        <v>203</v>
      </c>
      <c r="R24" s="139" t="s">
        <v>183</v>
      </c>
      <c r="S24" s="140"/>
      <c r="T24" s="141"/>
      <c r="U24" s="142"/>
      <c r="V24" s="142" t="n">
        <v>6</v>
      </c>
      <c r="W24" s="143" t="n">
        <v>18</v>
      </c>
      <c r="X24" s="144"/>
      <c r="Y24" s="136" t="n">
        <v>0</v>
      </c>
    </row>
    <row r="25" customFormat="false" ht="15" hidden="false" customHeight="false" outlineLevel="0" collapsed="false">
      <c r="A25" s="131" t="str">
        <f aca="false">IF(Q25="","",Q25)</f>
        <v>Klettern</v>
      </c>
      <c r="B25" s="131" t="str">
        <f aca="false">IF(R25="","",R25)</f>
        <v>SP</v>
      </c>
      <c r="C25" s="132" t="n">
        <f aca="false">IF(B25="","",$C$3)</f>
        <v>250</v>
      </c>
      <c r="D25" s="99"/>
      <c r="E25" s="133" t="str">
        <f aca="false">IF(S25="","",S25)</f>
        <v/>
      </c>
      <c r="F25" s="133" t="str">
        <f aca="false">IF(T25="","",T25)</f>
        <v/>
      </c>
      <c r="G25" s="134" t="str">
        <f aca="false">IF(U25="","",U25)</f>
        <v/>
      </c>
      <c r="H25" s="134" t="n">
        <f aca="false">IF(V25="","",V25)</f>
        <v>15</v>
      </c>
      <c r="I25" s="134" t="n">
        <f aca="false">IF(W25="","",W25)</f>
        <v>18</v>
      </c>
      <c r="J25" s="135" t="str">
        <f aca="false">IF(G25="","",(G25*2)*(H25/4*0.22)*I25)</f>
        <v/>
      </c>
      <c r="K25" s="133" t="str">
        <f aca="false">IF(X25="","",X25)</f>
        <v/>
      </c>
      <c r="L25" s="99" t="str">
        <f aca="false">IF(X25="","",H25*I25*K25)</f>
        <v/>
      </c>
      <c r="M25" s="136" t="n">
        <f aca="false">IF(Y25="","",(W25*Y25))</f>
        <v>0</v>
      </c>
      <c r="N25" s="137" t="n">
        <f aca="false">IF(B25="","",(C25+D25+ IF(J25="",0,J25) + IF(L25="",0,L25)+M25))</f>
        <v>250</v>
      </c>
      <c r="Q25" s="138" t="s">
        <v>204</v>
      </c>
      <c r="R25" s="139" t="s">
        <v>181</v>
      </c>
      <c r="S25" s="140"/>
      <c r="T25" s="141"/>
      <c r="U25" s="142"/>
      <c r="V25" s="142" t="n">
        <v>15</v>
      </c>
      <c r="W25" s="143" t="n">
        <v>18</v>
      </c>
      <c r="X25" s="144"/>
      <c r="Y25" s="136" t="n">
        <v>0</v>
      </c>
    </row>
    <row r="26" customFormat="false" ht="15" hidden="false" customHeight="false" outlineLevel="0" collapsed="false">
      <c r="A26" s="131" t="str">
        <f aca="false">IF(Q26="","",Q26)</f>
        <v>Lauftreff</v>
      </c>
      <c r="B26" s="131" t="str">
        <f aca="false">IF(R26="","",R26)</f>
        <v/>
      </c>
      <c r="C26" s="132" t="str">
        <f aca="false">IF(B26="","",$C$3)</f>
        <v/>
      </c>
      <c r="D26" s="99"/>
      <c r="E26" s="133" t="str">
        <f aca="false">IF(S26="","",S26)</f>
        <v/>
      </c>
      <c r="F26" s="133" t="str">
        <f aca="false">IF(T26="","",T26)</f>
        <v/>
      </c>
      <c r="G26" s="134" t="str">
        <f aca="false">IF(U26="","",U26)</f>
        <v/>
      </c>
      <c r="H26" s="134" t="str">
        <f aca="false">IF(V26="","",V26)</f>
        <v/>
      </c>
      <c r="I26" s="134" t="str">
        <f aca="false">IF(W26="","",W26)</f>
        <v/>
      </c>
      <c r="J26" s="135" t="str">
        <f aca="false">IF(G26="","",(G26*2)*(H26/4*0.22)*I26)</f>
        <v/>
      </c>
      <c r="K26" s="133" t="str">
        <f aca="false">IF(X26="","",X26)</f>
        <v/>
      </c>
      <c r="L26" s="99" t="str">
        <f aca="false">IF(X26="","",H26*I26*K26)</f>
        <v/>
      </c>
      <c r="M26" s="136" t="n">
        <f aca="false">IF(Y26="","",(W26*Y26))</f>
        <v>0</v>
      </c>
      <c r="N26" s="137" t="str">
        <f aca="false">IF(B26="","",(C26+D26+ IF(J26="",0,J26) + IF(L26="",0,L26)+M26))</f>
        <v/>
      </c>
      <c r="Q26" s="138" t="s">
        <v>205</v>
      </c>
      <c r="R26" s="139"/>
      <c r="S26" s="140"/>
      <c r="T26" s="141"/>
      <c r="U26" s="142"/>
      <c r="V26" s="142"/>
      <c r="W26" s="143"/>
      <c r="X26" s="144"/>
      <c r="Y26" s="136" t="n">
        <v>0</v>
      </c>
    </row>
    <row r="27" customFormat="false" ht="15" hidden="false" customHeight="false" outlineLevel="0" collapsed="false">
      <c r="A27" s="131" t="str">
        <f aca="false">IF(Q27="","",Q27)</f>
        <v>Let´s Jam</v>
      </c>
      <c r="B27" s="131" t="str">
        <f aca="false">IF(R27="","",R27)</f>
        <v/>
      </c>
      <c r="C27" s="132" t="str">
        <f aca="false">IF(B27="","",$C$3)</f>
        <v/>
      </c>
      <c r="D27" s="99"/>
      <c r="E27" s="133" t="str">
        <f aca="false">IF(S27="","",S27)</f>
        <v/>
      </c>
      <c r="F27" s="133" t="str">
        <f aca="false">IF(T27="","",T27)</f>
        <v/>
      </c>
      <c r="G27" s="134" t="str">
        <f aca="false">IF(U27="","",U27)</f>
        <v/>
      </c>
      <c r="H27" s="134" t="str">
        <f aca="false">IF(V27="","",V27)</f>
        <v/>
      </c>
      <c r="I27" s="134" t="str">
        <f aca="false">IF(W27="","",W27)</f>
        <v/>
      </c>
      <c r="J27" s="135" t="str">
        <f aca="false">IF(G27="","",(G27*2)*(H27/4*0.22)*I27)</f>
        <v/>
      </c>
      <c r="K27" s="133" t="str">
        <f aca="false">IF(X27="","",X27)</f>
        <v/>
      </c>
      <c r="L27" s="99" t="str">
        <f aca="false">IF(X27="","",H27*I27*K27)</f>
        <v/>
      </c>
      <c r="M27" s="136" t="n">
        <f aca="false">IF(Y27="","",(W27*Y27))</f>
        <v>0</v>
      </c>
      <c r="N27" s="137" t="str">
        <f aca="false">IF(B27="","",(C27+D27+ IF(J27="",0,J27) + IF(L27="",0,L27)+M27))</f>
        <v/>
      </c>
      <c r="Q27" s="133" t="s">
        <v>206</v>
      </c>
      <c r="R27" s="139"/>
      <c r="S27" s="140"/>
      <c r="T27" s="141"/>
      <c r="U27" s="142"/>
      <c r="V27" s="142"/>
      <c r="W27" s="143"/>
      <c r="X27" s="144"/>
      <c r="Y27" s="136" t="n">
        <v>0</v>
      </c>
    </row>
    <row r="28" customFormat="false" ht="15" hidden="false" customHeight="false" outlineLevel="0" collapsed="false">
      <c r="A28" s="131" t="str">
        <f aca="false">IF(Q28="","",Q28)</f>
        <v>Magic the Gathering</v>
      </c>
      <c r="B28" s="131" t="str">
        <f aca="false">IF(R28="","",R28)</f>
        <v>FZ</v>
      </c>
      <c r="C28" s="132" t="n">
        <f aca="false">IF(B28="","",$C$3)</f>
        <v>250</v>
      </c>
      <c r="D28" s="99"/>
      <c r="E28" s="133" t="str">
        <f aca="false">IF(S28="","",S28)</f>
        <v/>
      </c>
      <c r="F28" s="133" t="str">
        <f aca="false">IF(T28="","",T28)</f>
        <v/>
      </c>
      <c r="G28" s="134" t="str">
        <f aca="false">IF(U28="","",U28)</f>
        <v/>
      </c>
      <c r="H28" s="134" t="n">
        <f aca="false">IF(V28="","",V28)</f>
        <v>5</v>
      </c>
      <c r="I28" s="134" t="n">
        <f aca="false">IF(W28="","",W28)</f>
        <v>18</v>
      </c>
      <c r="J28" s="135" t="str">
        <f aca="false">IF(G28="","",(G28*2)*(H28/4*0.22)*I28)</f>
        <v/>
      </c>
      <c r="K28" s="133" t="str">
        <f aca="false">IF(X28="","",X28)</f>
        <v/>
      </c>
      <c r="L28" s="99" t="str">
        <f aca="false">IF(X28="","",H28*I28*K28)</f>
        <v/>
      </c>
      <c r="M28" s="136" t="n">
        <f aca="false">IF(Y28="","",(W28*Y28))</f>
        <v>0</v>
      </c>
      <c r="N28" s="137" t="n">
        <f aca="false">IF(B28="","",(C28+D28+ IF(J28="",0,J28) + IF(L28="",0,L28)+M28))</f>
        <v>250</v>
      </c>
      <c r="Q28" s="145" t="s">
        <v>207</v>
      </c>
      <c r="R28" s="139" t="s">
        <v>183</v>
      </c>
      <c r="S28" s="140"/>
      <c r="T28" s="141"/>
      <c r="U28" s="142"/>
      <c r="V28" s="142" t="n">
        <v>5</v>
      </c>
      <c r="W28" s="143" t="n">
        <v>18</v>
      </c>
      <c r="X28" s="144"/>
      <c r="Y28" s="136" t="n">
        <v>0</v>
      </c>
    </row>
    <row r="29" customFormat="false" ht="15" hidden="false" customHeight="false" outlineLevel="0" collapsed="false">
      <c r="A29" s="131" t="str">
        <f aca="false">IF(Q29="","",Q29)</f>
        <v>Manga</v>
      </c>
      <c r="B29" s="131" t="str">
        <f aca="false">IF(R29="","",R29)</f>
        <v>FZ</v>
      </c>
      <c r="C29" s="132" t="n">
        <f aca="false">IF(B29="","",$C$3)</f>
        <v>250</v>
      </c>
      <c r="D29" s="99"/>
      <c r="E29" s="133" t="str">
        <f aca="false">IF(S29="","",S29)</f>
        <v/>
      </c>
      <c r="F29" s="133" t="str">
        <f aca="false">IF(T29="","",T29)</f>
        <v/>
      </c>
      <c r="G29" s="134" t="str">
        <f aca="false">IF(U29="","",U29)</f>
        <v/>
      </c>
      <c r="H29" s="134" t="n">
        <f aca="false">IF(V29="","",V29)</f>
        <v>6</v>
      </c>
      <c r="I29" s="134" t="n">
        <f aca="false">IF(W29="","",W29)</f>
        <v>18</v>
      </c>
      <c r="J29" s="135" t="str">
        <f aca="false">IF(G29="","",(G29*2)*(H29/4*0.22)*I29)</f>
        <v/>
      </c>
      <c r="K29" s="133" t="str">
        <f aca="false">IF(X29="","",X29)</f>
        <v/>
      </c>
      <c r="L29" s="99" t="str">
        <f aca="false">IF(X29="","",H29*I29*K29)</f>
        <v/>
      </c>
      <c r="M29" s="136" t="n">
        <f aca="false">IF(Y29="","",(W29*Y29))</f>
        <v>0</v>
      </c>
      <c r="N29" s="137" t="n">
        <f aca="false">IF(B29="","",(C29+D29+ IF(J29="",0,J29) + IF(L29="",0,L29)+M29))</f>
        <v>250</v>
      </c>
      <c r="Q29" s="145" t="s">
        <v>208</v>
      </c>
      <c r="R29" s="139" t="s">
        <v>183</v>
      </c>
      <c r="S29" s="140"/>
      <c r="T29" s="141"/>
      <c r="U29" s="142"/>
      <c r="V29" s="142" t="n">
        <v>6</v>
      </c>
      <c r="W29" s="143" t="n">
        <v>18</v>
      </c>
      <c r="X29" s="144"/>
      <c r="Y29" s="136" t="n">
        <v>0</v>
      </c>
    </row>
    <row r="30" customFormat="false" ht="15" hidden="false" customHeight="false" outlineLevel="0" collapsed="false">
      <c r="A30" s="131" t="str">
        <f aca="false">IF(Q30="","",Q30)</f>
        <v>Medidation</v>
      </c>
      <c r="B30" s="131" t="str">
        <f aca="false">IF(R30="","",R30)</f>
        <v/>
      </c>
      <c r="C30" s="132" t="str">
        <f aca="false">IF(B30="","",$C$3)</f>
        <v/>
      </c>
      <c r="D30" s="99"/>
      <c r="E30" s="133" t="str">
        <f aca="false">IF(S30="","",S30)</f>
        <v/>
      </c>
      <c r="F30" s="133" t="str">
        <f aca="false">IF(T30="","",T30)</f>
        <v/>
      </c>
      <c r="G30" s="134" t="str">
        <f aca="false">IF(U30="","",U30)</f>
        <v/>
      </c>
      <c r="H30" s="134" t="str">
        <f aca="false">IF(V30="","",V30)</f>
        <v/>
      </c>
      <c r="I30" s="134" t="str">
        <f aca="false">IF(W30="","",W30)</f>
        <v/>
      </c>
      <c r="J30" s="135" t="str">
        <f aca="false">IF(G30="","",(G30*2)*(H30/4*0.22)*I30)</f>
        <v/>
      </c>
      <c r="K30" s="133" t="str">
        <f aca="false">IF(X30="","",X30)</f>
        <v/>
      </c>
      <c r="L30" s="99" t="str">
        <f aca="false">IF(X30="","",H30*I30*K30)</f>
        <v/>
      </c>
      <c r="M30" s="136" t="n">
        <f aca="false">IF(Y30="","",(W30*Y30))</f>
        <v>0</v>
      </c>
      <c r="N30" s="137" t="str">
        <f aca="false">IF(B30="","",(C30+D30+ IF(J30="",0,J30) + IF(L30="",0,L30)+M30))</f>
        <v/>
      </c>
      <c r="Q30" s="145" t="s">
        <v>209</v>
      </c>
      <c r="R30" s="139"/>
      <c r="S30" s="140"/>
      <c r="T30" s="141"/>
      <c r="U30" s="142"/>
      <c r="V30" s="142"/>
      <c r="W30" s="143"/>
      <c r="X30" s="144"/>
      <c r="Y30" s="136" t="n">
        <v>0</v>
      </c>
    </row>
    <row r="31" customFormat="false" ht="15" hidden="false" customHeight="false" outlineLevel="0" collapsed="false">
      <c r="A31" s="131" t="str">
        <f aca="false">IF(Q31="","",Q31)</f>
        <v>Musik</v>
      </c>
      <c r="B31" s="131" t="str">
        <f aca="false">IF(R31="","",R31)</f>
        <v>FZ</v>
      </c>
      <c r="C31" s="132" t="n">
        <f aca="false">IF(B31="","",$C$3)</f>
        <v>250</v>
      </c>
      <c r="D31" s="99"/>
      <c r="E31" s="133" t="str">
        <f aca="false">IF(S31="","",S31)</f>
        <v/>
      </c>
      <c r="F31" s="133" t="str">
        <f aca="false">IF(T31="","",T31)</f>
        <v/>
      </c>
      <c r="G31" s="134" t="str">
        <f aca="false">IF(U31="","",U31)</f>
        <v/>
      </c>
      <c r="H31" s="134" t="n">
        <f aca="false">IF(V31="","",V31)</f>
        <v>6</v>
      </c>
      <c r="I31" s="134" t="n">
        <f aca="false">IF(W31="","",W31)</f>
        <v>18</v>
      </c>
      <c r="J31" s="135" t="str">
        <f aca="false">IF(G31="","",(G31*2)*(H31/4*0.22)*I31)</f>
        <v/>
      </c>
      <c r="K31" s="133" t="str">
        <f aca="false">IF(X31="","",X31)</f>
        <v/>
      </c>
      <c r="L31" s="99" t="str">
        <f aca="false">IF(X31="","",H31*I31*K31)</f>
        <v/>
      </c>
      <c r="M31" s="136" t="n">
        <f aca="false">IF(Y31="","",(W31*Y31))</f>
        <v>0</v>
      </c>
      <c r="N31" s="137" t="n">
        <f aca="false">IF(B31="","",(C31+D31+ IF(J31="",0,J31) + IF(L31="",0,L31)+M31))</f>
        <v>250</v>
      </c>
      <c r="Q31" s="145" t="s">
        <v>210</v>
      </c>
      <c r="R31" s="139" t="s">
        <v>183</v>
      </c>
      <c r="S31" s="140"/>
      <c r="T31" s="141"/>
      <c r="U31" s="142"/>
      <c r="V31" s="142" t="n">
        <v>6</v>
      </c>
      <c r="W31" s="143" t="n">
        <v>18</v>
      </c>
      <c r="X31" s="144"/>
      <c r="Y31" s="136" t="n">
        <v>0</v>
      </c>
    </row>
    <row r="32" customFormat="false" ht="15" hidden="false" customHeight="false" outlineLevel="0" collapsed="false">
      <c r="A32" s="131" t="str">
        <f aca="false">IF(Q32="","",Q32)</f>
        <v>PEN &amp; PAPER</v>
      </c>
      <c r="B32" s="131" t="str">
        <f aca="false">IF(R32="","",R32)</f>
        <v>FZ</v>
      </c>
      <c r="C32" s="132" t="n">
        <f aca="false">IF(B32="","",$C$3)</f>
        <v>250</v>
      </c>
      <c r="D32" s="99"/>
      <c r="E32" s="133" t="str">
        <f aca="false">IF(S32="","",S32)</f>
        <v/>
      </c>
      <c r="F32" s="133" t="str">
        <f aca="false">IF(T32="","",T32)</f>
        <v/>
      </c>
      <c r="G32" s="134" t="str">
        <f aca="false">IF(U32="","",U32)</f>
        <v/>
      </c>
      <c r="H32" s="134" t="n">
        <f aca="false">IF(V32="","",V32)</f>
        <v>6</v>
      </c>
      <c r="I32" s="134" t="n">
        <f aca="false">IF(W32="","",W32)</f>
        <v>18</v>
      </c>
      <c r="J32" s="135" t="str">
        <f aca="false">IF(G32="","",(G32*2)*(H32/4*0.22)*I32)</f>
        <v/>
      </c>
      <c r="K32" s="133" t="str">
        <f aca="false">IF(X32="","",X32)</f>
        <v/>
      </c>
      <c r="L32" s="99" t="str">
        <f aca="false">IF(X32="","",H32*I32*K32)</f>
        <v/>
      </c>
      <c r="M32" s="136" t="n">
        <f aca="false">IF(Y32="","",(W32*Y32))</f>
        <v>0</v>
      </c>
      <c r="N32" s="137" t="n">
        <f aca="false">IF(B32="","",(C32+D32+ IF(J32="",0,J32) + IF(L32="",0,L32)+M32))</f>
        <v>250</v>
      </c>
      <c r="Q32" s="145" t="s">
        <v>211</v>
      </c>
      <c r="R32" s="139" t="s">
        <v>183</v>
      </c>
      <c r="S32" s="140"/>
      <c r="T32" s="141"/>
      <c r="U32" s="142"/>
      <c r="V32" s="142" t="n">
        <v>6</v>
      </c>
      <c r="W32" s="143" t="n">
        <v>18</v>
      </c>
      <c r="X32" s="144"/>
      <c r="Y32" s="136" t="n">
        <v>0</v>
      </c>
    </row>
    <row r="33" customFormat="false" ht="15" hidden="false" customHeight="false" outlineLevel="0" collapsed="false">
      <c r="A33" s="131" t="str">
        <f aca="false">IF(Q33="","",Q33)</f>
        <v>Salsa</v>
      </c>
      <c r="B33" s="131" t="str">
        <f aca="false">IF(R33="","",R33)</f>
        <v/>
      </c>
      <c r="C33" s="132" t="str">
        <f aca="false">IF(B33="","",$C$3)</f>
        <v/>
      </c>
      <c r="D33" s="99"/>
      <c r="E33" s="133" t="str">
        <f aca="false">IF(S33="","",S33)</f>
        <v/>
      </c>
      <c r="F33" s="133" t="str">
        <f aca="false">IF(T33="","",T33)</f>
        <v/>
      </c>
      <c r="G33" s="134" t="str">
        <f aca="false">IF(U33="","",U33)</f>
        <v/>
      </c>
      <c r="H33" s="134" t="str">
        <f aca="false">IF(V33="","",V33)</f>
        <v/>
      </c>
      <c r="I33" s="134" t="str">
        <f aca="false">IF(W33="","",W33)</f>
        <v/>
      </c>
      <c r="J33" s="135" t="str">
        <f aca="false">IF(G33="","",(G33*2)*(H33/4*0.22)*I33)</f>
        <v/>
      </c>
      <c r="K33" s="133" t="str">
        <f aca="false">IF(X33="","",X33)</f>
        <v/>
      </c>
      <c r="L33" s="99" t="str">
        <f aca="false">IF(X33="","",H33*I33*K33)</f>
        <v/>
      </c>
      <c r="M33" s="136" t="n">
        <f aca="false">IF(Y33="","",(W33*Y33))</f>
        <v>0</v>
      </c>
      <c r="N33" s="137" t="str">
        <f aca="false">IF(B33="","",(C33+D33+ IF(J33="",0,J33) + IF(L33="",0,L33)+M33))</f>
        <v/>
      </c>
      <c r="Q33" s="138" t="s">
        <v>212</v>
      </c>
      <c r="R33" s="139"/>
      <c r="S33" s="140"/>
      <c r="T33" s="141"/>
      <c r="U33" s="142"/>
      <c r="V33" s="142"/>
      <c r="W33" s="143"/>
      <c r="X33" s="144"/>
      <c r="Y33" s="136" t="n">
        <v>0</v>
      </c>
    </row>
    <row r="34" customFormat="false" ht="15" hidden="false" customHeight="false" outlineLevel="0" collapsed="false">
      <c r="A34" s="131" t="str">
        <f aca="false">IF(Q34="","",Q34)</f>
        <v>Schreib&amp;Poetry Slam</v>
      </c>
      <c r="B34" s="131" t="str">
        <f aca="false">IF(R34="","",R34)</f>
        <v/>
      </c>
      <c r="C34" s="132" t="str">
        <f aca="false">IF(B34="","",$C$3)</f>
        <v/>
      </c>
      <c r="D34" s="99"/>
      <c r="E34" s="133" t="str">
        <f aca="false">IF(S34="","",S34)</f>
        <v/>
      </c>
      <c r="F34" s="133" t="str">
        <f aca="false">IF(T34="","",T34)</f>
        <v/>
      </c>
      <c r="G34" s="134" t="str">
        <f aca="false">IF(U34="","",U34)</f>
        <v/>
      </c>
      <c r="H34" s="134" t="str">
        <f aca="false">IF(V34="","",V34)</f>
        <v/>
      </c>
      <c r="I34" s="134" t="str">
        <f aca="false">IF(W34="","",W34)</f>
        <v/>
      </c>
      <c r="J34" s="135" t="str">
        <f aca="false">IF(G34="","",(G34*2)*(H34/4*0.22)*I34)</f>
        <v/>
      </c>
      <c r="K34" s="133" t="str">
        <f aca="false">IF(X34="","",X34)</f>
        <v/>
      </c>
      <c r="L34" s="99" t="str">
        <f aca="false">IF(X34="","",H34*I34*K34)</f>
        <v/>
      </c>
      <c r="M34" s="136" t="n">
        <f aca="false">IF(Y34="","",(W34*Y34))</f>
        <v>0</v>
      </c>
      <c r="N34" s="137" t="str">
        <f aca="false">IF(B34="","",(C34+D34+ IF(J34="",0,J34) + IF(L34="",0,L34)+M34))</f>
        <v/>
      </c>
      <c r="Q34" s="133" t="s">
        <v>213</v>
      </c>
      <c r="R34" s="139"/>
      <c r="S34" s="140"/>
      <c r="T34" s="141"/>
      <c r="U34" s="142"/>
      <c r="V34" s="142"/>
      <c r="W34" s="143"/>
      <c r="X34" s="144"/>
      <c r="Y34" s="136" t="n">
        <v>0</v>
      </c>
    </row>
    <row r="35" customFormat="false" ht="15" hidden="false" customHeight="false" outlineLevel="0" collapsed="false">
      <c r="A35" s="131" t="str">
        <f aca="false">IF(Q35="","",Q35)</f>
        <v>Schwimmen</v>
      </c>
      <c r="B35" s="131" t="str">
        <f aca="false">IF(R35="","",R35)</f>
        <v>SP</v>
      </c>
      <c r="C35" s="132" t="n">
        <f aca="false">IF(B35="","",$C$3)</f>
        <v>250</v>
      </c>
      <c r="D35" s="99"/>
      <c r="E35" s="133" t="str">
        <f aca="false">IF(S35="","",S35)</f>
        <v>Hallenbad</v>
      </c>
      <c r="F35" s="133" t="str">
        <f aca="false">IF(T35="","",T35)</f>
        <v>Villingen</v>
      </c>
      <c r="G35" s="134" t="n">
        <f aca="false">IF(U35="","",U35)</f>
        <v>20</v>
      </c>
      <c r="H35" s="134" t="n">
        <f aca="false">IF(V35="","",V35)</f>
        <v>12</v>
      </c>
      <c r="I35" s="134" t="n">
        <f aca="false">IF(W35="","",W35)</f>
        <v>18</v>
      </c>
      <c r="J35" s="135" t="n">
        <f aca="false">IF(G35="","",(G35*2)*(H35/4*0.22)*I35)</f>
        <v>475.2</v>
      </c>
      <c r="K35" s="133" t="n">
        <f aca="false">IF(X35="","",X35)</f>
        <v>2.3</v>
      </c>
      <c r="L35" s="99" t="n">
        <f aca="false">IF(X35="","",H35*I35*K35)</f>
        <v>496.8</v>
      </c>
      <c r="M35" s="136" t="n">
        <f aca="false">IF(Y35="","",(W35*Y35))</f>
        <v>0</v>
      </c>
      <c r="N35" s="137" t="n">
        <f aca="false">IF(B35="","",(C35+D35+ IF(J35="",0,J35) + IF(L35="",0,L35)+M35))</f>
        <v>1222</v>
      </c>
      <c r="Q35" s="145" t="s">
        <v>214</v>
      </c>
      <c r="R35" s="139" t="s">
        <v>181</v>
      </c>
      <c r="S35" s="140" t="s">
        <v>215</v>
      </c>
      <c r="T35" s="141" t="s">
        <v>189</v>
      </c>
      <c r="U35" s="142" t="n">
        <v>20</v>
      </c>
      <c r="V35" s="142" t="n">
        <v>12</v>
      </c>
      <c r="W35" s="143" t="n">
        <v>18</v>
      </c>
      <c r="X35" s="144" t="n">
        <v>2.3</v>
      </c>
      <c r="Y35" s="136" t="n">
        <v>0</v>
      </c>
    </row>
    <row r="36" customFormat="false" ht="15" hidden="false" customHeight="false" outlineLevel="0" collapsed="false">
      <c r="A36" s="131" t="str">
        <f aca="false">IF(Q36="","",Q36)</f>
        <v>SMD Freundesgruppe</v>
      </c>
      <c r="B36" s="131" t="str">
        <f aca="false">IF(R36="","",R36)</f>
        <v>FZ</v>
      </c>
      <c r="C36" s="132" t="n">
        <f aca="false">IF(B36="","",$C$3)</f>
        <v>250</v>
      </c>
      <c r="D36" s="99"/>
      <c r="E36" s="133" t="str">
        <f aca="false">IF(S36="","",S36)</f>
        <v/>
      </c>
      <c r="F36" s="133" t="str">
        <f aca="false">IF(T36="","",T36)</f>
        <v/>
      </c>
      <c r="G36" s="134" t="str">
        <f aca="false">IF(U36="","",U36)</f>
        <v/>
      </c>
      <c r="H36" s="134" t="n">
        <f aca="false">IF(V36="","",V36)</f>
        <v>6</v>
      </c>
      <c r="I36" s="134" t="n">
        <f aca="false">IF(W36="","",W36)</f>
        <v>18</v>
      </c>
      <c r="J36" s="135" t="str">
        <f aca="false">IF(G36="","",(G36*2)*(H36/4*0.22)*I36)</f>
        <v/>
      </c>
      <c r="K36" s="133" t="str">
        <f aca="false">IF(X36="","",X36)</f>
        <v/>
      </c>
      <c r="L36" s="99" t="str">
        <f aca="false">IF(X36="","",H36*I36*K36)</f>
        <v/>
      </c>
      <c r="M36" s="136" t="n">
        <f aca="false">IF(Y36="","",(W36*Y36))</f>
        <v>0</v>
      </c>
      <c r="N36" s="137" t="n">
        <f aca="false">IF(B36="","",(C36+D36+ IF(J36="",0,J36) + IF(L36="",0,L36)+M36))</f>
        <v>250</v>
      </c>
      <c r="Q36" s="145" t="s">
        <v>216</v>
      </c>
      <c r="R36" s="139" t="s">
        <v>183</v>
      </c>
      <c r="S36" s="140"/>
      <c r="T36" s="141"/>
      <c r="U36" s="142"/>
      <c r="V36" s="142" t="n">
        <v>6</v>
      </c>
      <c r="W36" s="143" t="n">
        <v>18</v>
      </c>
      <c r="X36" s="144"/>
      <c r="Y36" s="136" t="n">
        <v>0</v>
      </c>
    </row>
    <row r="37" customFormat="false" ht="15" hidden="false" customHeight="false" outlineLevel="0" collapsed="false">
      <c r="A37" s="131" t="str">
        <f aca="false">IF(Q37="","",Q37)</f>
        <v>Spiele</v>
      </c>
      <c r="B37" s="131" t="str">
        <f aca="false">IF(R37="","",R37)</f>
        <v>FZ</v>
      </c>
      <c r="C37" s="132" t="n">
        <f aca="false">IF(B37="","",$C$3)</f>
        <v>250</v>
      </c>
      <c r="D37" s="99"/>
      <c r="E37" s="133" t="str">
        <f aca="false">IF(S37="","",S37)</f>
        <v/>
      </c>
      <c r="F37" s="133" t="str">
        <f aca="false">IF(T37="","",T37)</f>
        <v/>
      </c>
      <c r="G37" s="134" t="str">
        <f aca="false">IF(U37="","",U37)</f>
        <v/>
      </c>
      <c r="H37" s="134" t="n">
        <f aca="false">IF(V37="","",V37)</f>
        <v>5</v>
      </c>
      <c r="I37" s="134" t="n">
        <f aca="false">IF(W37="","",W37)</f>
        <v>18</v>
      </c>
      <c r="J37" s="135" t="str">
        <f aca="false">IF(G37="","",(G37*2)*(H37/4*0.22)*I37)</f>
        <v/>
      </c>
      <c r="K37" s="133" t="str">
        <f aca="false">IF(X37="","",X37)</f>
        <v/>
      </c>
      <c r="L37" s="99" t="str">
        <f aca="false">IF(X37="","",H37*I37*K37)</f>
        <v/>
      </c>
      <c r="M37" s="136" t="n">
        <f aca="false">IF(Y37="","",(W37*Y37))</f>
        <v>0</v>
      </c>
      <c r="N37" s="137" t="n">
        <f aca="false">IF(B37="","",(C37+D37+ IF(J37="",0,J37) + IF(L37="",0,L37)+M37))</f>
        <v>250</v>
      </c>
      <c r="Q37" s="145" t="s">
        <v>217</v>
      </c>
      <c r="R37" s="139" t="s">
        <v>183</v>
      </c>
      <c r="S37" s="140"/>
      <c r="T37" s="141"/>
      <c r="U37" s="142"/>
      <c r="V37" s="142" t="n">
        <v>5</v>
      </c>
      <c r="W37" s="143" t="n">
        <v>18</v>
      </c>
      <c r="X37" s="144"/>
      <c r="Y37" s="136" t="n">
        <v>0</v>
      </c>
    </row>
    <row r="38" customFormat="false" ht="15" hidden="false" customHeight="false" outlineLevel="0" collapsed="false">
      <c r="A38" s="131" t="str">
        <f aca="false">IF(Q38="","",Q38)</f>
        <v>Tanzen</v>
      </c>
      <c r="B38" s="131" t="str">
        <f aca="false">IF(R38="","",R38)</f>
        <v>SP</v>
      </c>
      <c r="C38" s="132" t="n">
        <f aca="false">IF(B38="","",$C$3)</f>
        <v>250</v>
      </c>
      <c r="D38" s="99"/>
      <c r="E38" s="133" t="str">
        <f aca="false">IF(S38="","",S38)</f>
        <v/>
      </c>
      <c r="F38" s="133" t="str">
        <f aca="false">IF(T38="","",T38)</f>
        <v/>
      </c>
      <c r="G38" s="134" t="str">
        <f aca="false">IF(U38="","",U38)</f>
        <v/>
      </c>
      <c r="H38" s="134" t="n">
        <f aca="false">IF(V38="","",V38)</f>
        <v>14</v>
      </c>
      <c r="I38" s="134" t="n">
        <f aca="false">IF(W38="","",W38)</f>
        <v>18</v>
      </c>
      <c r="J38" s="135" t="str">
        <f aca="false">IF(G38="","",(G38*2)*(H38/4*0.22)*I38)</f>
        <v/>
      </c>
      <c r="K38" s="133" t="str">
        <f aca="false">IF(X38="","",X38)</f>
        <v/>
      </c>
      <c r="L38" s="99" t="str">
        <f aca="false">IF(X38="","",H38*I38*K38)</f>
        <v/>
      </c>
      <c r="M38" s="136" t="n">
        <f aca="false">IF(Y38="","",(W38*Y38))</f>
        <v>0</v>
      </c>
      <c r="N38" s="137" t="n">
        <f aca="false">IF(B38="","",(C38+D38+ IF(J38="",0,J38) + IF(L38="",0,L38)+M38))</f>
        <v>250</v>
      </c>
      <c r="Q38" s="145" t="s">
        <v>218</v>
      </c>
      <c r="R38" s="139" t="s">
        <v>181</v>
      </c>
      <c r="S38" s="140"/>
      <c r="T38" s="141"/>
      <c r="U38" s="142"/>
      <c r="V38" s="142" t="n">
        <v>14</v>
      </c>
      <c r="W38" s="143" t="n">
        <v>18</v>
      </c>
      <c r="X38" s="144"/>
      <c r="Y38" s="136" t="n">
        <v>0</v>
      </c>
    </row>
    <row r="39" customFormat="false" ht="13.8" hidden="false" customHeight="false" outlineLevel="0" collapsed="false">
      <c r="A39" s="131" t="str">
        <f aca="false">IF(Q39="","",Q39)</f>
        <v>Technik/Feten</v>
      </c>
      <c r="B39" s="131" t="str">
        <f aca="false">IF(R39="","",R39)</f>
        <v>FZ</v>
      </c>
      <c r="C39" s="132"/>
      <c r="D39" s="99"/>
      <c r="E39" s="133" t="str">
        <f aca="false">IF(S39="","",S39)</f>
        <v/>
      </c>
      <c r="F39" s="133" t="str">
        <f aca="false">IF(T39="","",T39)</f>
        <v/>
      </c>
      <c r="G39" s="134" t="str">
        <f aca="false">IF(U39="","",U39)</f>
        <v/>
      </c>
      <c r="H39" s="134" t="str">
        <f aca="false">IF(V39="","",V39)</f>
        <v/>
      </c>
      <c r="I39" s="134" t="str">
        <f aca="false">IF(W39="","",W39)</f>
        <v/>
      </c>
      <c r="J39" s="135" t="str">
        <f aca="false">IF(G39="","",(G39*2)*(H39/4*0.22)*I39)</f>
        <v/>
      </c>
      <c r="K39" s="133" t="str">
        <f aca="false">IF(X39="","",X39)</f>
        <v/>
      </c>
      <c r="L39" s="99" t="str">
        <f aca="false">IF(X39="","",H39*I39*K39)</f>
        <v/>
      </c>
      <c r="M39" s="136" t="n">
        <f aca="false">IF(Y39="","",(W39*Y39))</f>
        <v>0</v>
      </c>
      <c r="N39" s="137"/>
      <c r="Q39" s="145" t="s">
        <v>219</v>
      </c>
      <c r="R39" s="139" t="s">
        <v>183</v>
      </c>
      <c r="S39" s="140"/>
      <c r="T39" s="141"/>
      <c r="U39" s="142"/>
      <c r="V39" s="142"/>
      <c r="W39" s="143"/>
      <c r="X39" s="144"/>
      <c r="Y39" s="136" t="n">
        <v>0</v>
      </c>
      <c r="Z39" s="69"/>
      <c r="AA39" s="69"/>
      <c r="AB39" s="69"/>
      <c r="AC39" s="69"/>
      <c r="AD39" s="69"/>
      <c r="AE39" s="69"/>
      <c r="AF39" s="69"/>
      <c r="AG39" s="69"/>
      <c r="AH39" s="69"/>
    </row>
    <row r="40" customFormat="false" ht="15" hidden="false" customHeight="false" outlineLevel="0" collapsed="false">
      <c r="A40" s="131" t="str">
        <f aca="false">IF(Q40="","",Q40)</f>
        <v>Tennis</v>
      </c>
      <c r="B40" s="131" t="str">
        <f aca="false">IF(R40="","",R40)</f>
        <v>SP</v>
      </c>
      <c r="C40" s="132" t="n">
        <f aca="false">IF(B40="","",$C$3)</f>
        <v>250</v>
      </c>
      <c r="D40" s="99"/>
      <c r="E40" s="133" t="str">
        <f aca="false">IF(S40="","",S40)</f>
        <v/>
      </c>
      <c r="F40" s="133" t="str">
        <f aca="false">IF(T40="","",T40)</f>
        <v/>
      </c>
      <c r="G40" s="134" t="str">
        <f aca="false">IF(U40="","",U40)</f>
        <v/>
      </c>
      <c r="H40" s="134" t="n">
        <f aca="false">IF(V40="","",V40)</f>
        <v>8</v>
      </c>
      <c r="I40" s="134" t="n">
        <f aca="false">IF(W40="","",W40)</f>
        <v>18</v>
      </c>
      <c r="J40" s="135" t="str">
        <f aca="false">IF(G40="","",(G40*2)*(H40/4*0.22)*I40)</f>
        <v/>
      </c>
      <c r="K40" s="133" t="str">
        <f aca="false">IF(X40="","",X40)</f>
        <v/>
      </c>
      <c r="L40" s="99" t="str">
        <f aca="false">IF(X40="","",H40*I40*K40)</f>
        <v/>
      </c>
      <c r="M40" s="136" t="n">
        <f aca="false">IF(Y40="","",(W40*Y40))</f>
        <v>1188</v>
      </c>
      <c r="N40" s="137" t="n">
        <f aca="false">IF(B40="","",(C40+D40+ IF(J40="",0,J40) + IF(L40="",0,L40)+M40))</f>
        <v>1438</v>
      </c>
      <c r="Q40" s="145" t="s">
        <v>220</v>
      </c>
      <c r="R40" s="139" t="s">
        <v>181</v>
      </c>
      <c r="S40" s="140"/>
      <c r="T40" s="141"/>
      <c r="U40" s="142"/>
      <c r="V40" s="142" t="n">
        <v>8</v>
      </c>
      <c r="W40" s="143" t="n">
        <v>18</v>
      </c>
      <c r="X40" s="144"/>
      <c r="Y40" s="136" t="n">
        <v>66</v>
      </c>
    </row>
    <row r="41" customFormat="false" ht="15" hidden="false" customHeight="false" outlineLevel="0" collapsed="false">
      <c r="A41" s="131" t="str">
        <f aca="false">IF(Q41="","",Q41)</f>
        <v>Tischkicker</v>
      </c>
      <c r="B41" s="131" t="str">
        <f aca="false">IF(R41="","",R41)</f>
        <v>SP</v>
      </c>
      <c r="C41" s="132" t="n">
        <f aca="false">IF(B41="","",$C$3)</f>
        <v>250</v>
      </c>
      <c r="D41" s="99"/>
      <c r="E41" s="133" t="str">
        <f aca="false">IF(S41="","",S41)</f>
        <v/>
      </c>
      <c r="F41" s="133" t="str">
        <f aca="false">IF(T41="","",T41)</f>
        <v/>
      </c>
      <c r="G41" s="134" t="str">
        <f aca="false">IF(U41="","",U41)</f>
        <v/>
      </c>
      <c r="H41" s="134" t="n">
        <f aca="false">IF(V41="","",V41)</f>
        <v>4</v>
      </c>
      <c r="I41" s="134" t="n">
        <f aca="false">IF(W41="","",W41)</f>
        <v>18</v>
      </c>
      <c r="J41" s="135" t="str">
        <f aca="false">IF(G41="","",(G41*2)*(H41/4*0.22)*I41)</f>
        <v/>
      </c>
      <c r="K41" s="133" t="str">
        <f aca="false">IF(X41="","",X41)</f>
        <v/>
      </c>
      <c r="L41" s="99" t="str">
        <f aca="false">IF(X41="","",H41*I41*K41)</f>
        <v/>
      </c>
      <c r="M41" s="136" t="n">
        <f aca="false">IF(Y41="","",(W41*Y41))</f>
        <v>0</v>
      </c>
      <c r="N41" s="137" t="n">
        <f aca="false">IF(B41="","",(C41+D41+ IF(J41="",0,J41) + IF(L41="",0,L41)+M41))</f>
        <v>250</v>
      </c>
      <c r="Q41" s="138" t="s">
        <v>221</v>
      </c>
      <c r="R41" s="139" t="s">
        <v>181</v>
      </c>
      <c r="S41" s="140"/>
      <c r="T41" s="141"/>
      <c r="U41" s="142"/>
      <c r="V41" s="142" t="n">
        <v>4</v>
      </c>
      <c r="W41" s="143" t="n">
        <v>18</v>
      </c>
      <c r="X41" s="144"/>
      <c r="Y41" s="136" t="n">
        <v>0</v>
      </c>
    </row>
    <row r="42" customFormat="false" ht="15" hidden="false" customHeight="false" outlineLevel="0" collapsed="false">
      <c r="A42" s="131" t="str">
        <f aca="false">IF(Q42="","",Q42)</f>
        <v>UnFug</v>
      </c>
      <c r="B42" s="131" t="str">
        <f aca="false">IF(R42="","",R42)</f>
        <v>FZ</v>
      </c>
      <c r="C42" s="132" t="n">
        <f aca="false">IF(B42="","",$C$3)</f>
        <v>250</v>
      </c>
      <c r="D42" s="99"/>
      <c r="E42" s="133" t="str">
        <f aca="false">IF(S42="","",S42)</f>
        <v/>
      </c>
      <c r="F42" s="133" t="str">
        <f aca="false">IF(T42="","",T42)</f>
        <v/>
      </c>
      <c r="G42" s="134" t="str">
        <f aca="false">IF(U42="","",U42)</f>
        <v/>
      </c>
      <c r="H42" s="134" t="n">
        <f aca="false">IF(V42="","",V42)</f>
        <v>6</v>
      </c>
      <c r="I42" s="134" t="n">
        <f aca="false">IF(W42="","",W42)</f>
        <v>18</v>
      </c>
      <c r="J42" s="135" t="str">
        <f aca="false">IF(G42="","",(G42*2)*(H42/4*0.22)*I42)</f>
        <v/>
      </c>
      <c r="K42" s="133" t="str">
        <f aca="false">IF(X42="","",X42)</f>
        <v/>
      </c>
      <c r="L42" s="99" t="str">
        <f aca="false">IF(X42="","",H42*I42*K42)</f>
        <v/>
      </c>
      <c r="M42" s="136" t="n">
        <f aca="false">IF(Y42="","",(W42*Y42))</f>
        <v>0</v>
      </c>
      <c r="N42" s="137" t="n">
        <f aca="false">IF(B42="","",(C42+D42+ IF(J42="",0,J42) + IF(L42="",0,L42)+M42))</f>
        <v>250</v>
      </c>
      <c r="Q42" s="145" t="s">
        <v>222</v>
      </c>
      <c r="R42" s="139" t="s">
        <v>183</v>
      </c>
      <c r="S42" s="140"/>
      <c r="T42" s="141"/>
      <c r="U42" s="142"/>
      <c r="V42" s="142" t="n">
        <v>6</v>
      </c>
      <c r="W42" s="143" t="n">
        <v>18</v>
      </c>
      <c r="X42" s="144"/>
      <c r="Y42" s="136" t="n">
        <v>0</v>
      </c>
    </row>
    <row r="43" customFormat="false" ht="15" hidden="false" customHeight="false" outlineLevel="0" collapsed="false">
      <c r="A43" s="131" t="str">
        <f aca="false">IF(Q43="","",Q43)</f>
        <v>Volleyball</v>
      </c>
      <c r="B43" s="131" t="str">
        <f aca="false">IF(R43="","",R43)</f>
        <v>SP</v>
      </c>
      <c r="C43" s="132" t="n">
        <f aca="false">IF(B43="","",$C$3)</f>
        <v>250</v>
      </c>
      <c r="D43" s="99"/>
      <c r="E43" s="133" t="str">
        <f aca="false">IF(S43="","",S43)</f>
        <v/>
      </c>
      <c r="F43" s="146" t="str">
        <f aca="false">IF(T43="","",T43)</f>
        <v/>
      </c>
      <c r="G43" s="134" t="str">
        <f aca="false">IF(U43="","",U43)</f>
        <v/>
      </c>
      <c r="H43" s="134" t="n">
        <f aca="false">IF(V43="","",V43)</f>
        <v>14</v>
      </c>
      <c r="I43" s="134" t="n">
        <f aca="false">IF(W43="","",W43)</f>
        <v>18</v>
      </c>
      <c r="J43" s="135" t="str">
        <f aca="false">IF(G43="","",(G43*2)*(H43/4*0.22)*I43)</f>
        <v/>
      </c>
      <c r="K43" s="133" t="str">
        <f aca="false">IF(X43="","",X43)</f>
        <v/>
      </c>
      <c r="L43" s="99" t="str">
        <f aca="false">IF(X43="","",H43*I43*K43)</f>
        <v/>
      </c>
      <c r="M43" s="136" t="n">
        <f aca="false">IF(Y43="","",(W43*Y43))</f>
        <v>0</v>
      </c>
      <c r="N43" s="137" t="n">
        <f aca="false">IF(B43="","",(C43+D43+ IF(J43="",0,J43) + IF(L43="",0,L43)+M43))</f>
        <v>250</v>
      </c>
      <c r="Q43" s="138" t="s">
        <v>223</v>
      </c>
      <c r="R43" s="139" t="s">
        <v>181</v>
      </c>
      <c r="S43" s="140"/>
      <c r="T43" s="141"/>
      <c r="U43" s="142"/>
      <c r="V43" s="142" t="n">
        <v>14</v>
      </c>
      <c r="W43" s="143" t="n">
        <v>18</v>
      </c>
      <c r="X43" s="144"/>
      <c r="Y43" s="136" t="n">
        <v>0</v>
      </c>
    </row>
    <row r="44" customFormat="false" ht="15" hidden="false" customHeight="false" outlineLevel="0" collapsed="false">
      <c r="A44" s="131" t="str">
        <f aca="false">IF(Q44="","",Q44)</f>
        <v/>
      </c>
      <c r="B44" s="131" t="str">
        <f aca="false">IF(R44="","",R44)</f>
        <v/>
      </c>
      <c r="C44" s="132" t="str">
        <f aca="false">IF(B44="","",$C$3)</f>
        <v/>
      </c>
      <c r="D44" s="99"/>
      <c r="E44" s="147"/>
      <c r="F44" s="148"/>
      <c r="G44" s="134" t="str">
        <f aca="false">IF(U44="","",U44)</f>
        <v/>
      </c>
      <c r="H44" s="134" t="str">
        <f aca="false">IF(V44="","",V44)</f>
        <v/>
      </c>
      <c r="I44" s="134" t="str">
        <f aca="false">IF(W44="","",W44)</f>
        <v/>
      </c>
      <c r="J44" s="135" t="str">
        <f aca="false">IF(G44="","",(G44*2)*(H44/4*0.22)*I44)</f>
        <v/>
      </c>
      <c r="K44" s="133" t="str">
        <f aca="false">IF(X44="","",X44)</f>
        <v/>
      </c>
      <c r="L44" s="99" t="str">
        <f aca="false">IF(X44="","",H44*I44*K44)</f>
        <v/>
      </c>
      <c r="M44" s="136" t="str">
        <f aca="false">IF(Y44="","",(W44*Y44))</f>
        <v/>
      </c>
      <c r="N44" s="137" t="str">
        <f aca="false">IF(B44="","",(C44+D44+ IF(J44="",0,J44) + IF(L44="",0,L44)+M44))</f>
        <v/>
      </c>
      <c r="Q44" s="149"/>
      <c r="R44" s="139"/>
      <c r="S44" s="140"/>
      <c r="T44" s="141"/>
      <c r="U44" s="142"/>
      <c r="V44" s="142"/>
      <c r="W44" s="143"/>
      <c r="X44" s="144"/>
      <c r="Y44" s="136"/>
    </row>
    <row r="45" customFormat="false" ht="15" hidden="false" customHeight="false" outlineLevel="0" collapsed="false">
      <c r="A45" s="131" t="str">
        <f aca="false">IF(Q45="","",Q45)</f>
        <v/>
      </c>
      <c r="B45" s="131" t="str">
        <f aca="false">IF(R45="","",R45)</f>
        <v/>
      </c>
      <c r="C45" s="132" t="str">
        <f aca="false">IF(B45="","",$C$3)</f>
        <v/>
      </c>
      <c r="D45" s="99"/>
      <c r="E45" s="147"/>
      <c r="F45" s="148"/>
      <c r="G45" s="134" t="str">
        <f aca="false">IF(U45="","",U45)</f>
        <v/>
      </c>
      <c r="H45" s="134" t="str">
        <f aca="false">IF(V45="","",V45)</f>
        <v/>
      </c>
      <c r="I45" s="134" t="str">
        <f aca="false">IF(W45="","",W45)</f>
        <v/>
      </c>
      <c r="J45" s="135" t="str">
        <f aca="false">IF(G45="","",(G45*2)*(H45/4*0.22)*I45)</f>
        <v/>
      </c>
      <c r="K45" s="133" t="str">
        <f aca="false">IF(X45="","",X45)</f>
        <v/>
      </c>
      <c r="L45" s="99"/>
      <c r="M45" s="136" t="str">
        <f aca="false">IF(Y45="","",(W45*Y45))</f>
        <v/>
      </c>
      <c r="N45" s="137" t="str">
        <f aca="false">IF(B45="","",(C45+D45+ IF(J45="",0,J45) + IF(L45="",0,L45)+M45))</f>
        <v/>
      </c>
      <c r="Q45" s="149"/>
      <c r="R45" s="139"/>
      <c r="S45" s="140"/>
      <c r="T45" s="141"/>
      <c r="U45" s="142"/>
      <c r="V45" s="142"/>
      <c r="W45" s="143"/>
      <c r="X45" s="144"/>
      <c r="Y45" s="136"/>
    </row>
    <row r="46" customFormat="false" ht="15" hidden="false" customHeight="false" outlineLevel="0" collapsed="false">
      <c r="A46" s="131" t="str">
        <f aca="false">IF(Q46="","",Q46)</f>
        <v/>
      </c>
      <c r="B46" s="131" t="str">
        <f aca="false">IF(R46="","",R46)</f>
        <v/>
      </c>
      <c r="C46" s="132" t="str">
        <f aca="false">IF(B46="","",$C$3)</f>
        <v/>
      </c>
      <c r="D46" s="99"/>
      <c r="E46" s="147"/>
      <c r="F46" s="148"/>
      <c r="G46" s="134" t="str">
        <f aca="false">IF(U46="","",U46)</f>
        <v/>
      </c>
      <c r="H46" s="134" t="str">
        <f aca="false">IF(V46="","",V46)</f>
        <v/>
      </c>
      <c r="I46" s="134" t="str">
        <f aca="false">IF(W46="","",W46)</f>
        <v/>
      </c>
      <c r="J46" s="135" t="str">
        <f aca="false">IF(G46="","",(G46*2)*(H46/4*0.22)*I46)</f>
        <v/>
      </c>
      <c r="K46" s="133" t="str">
        <f aca="false">IF(X46="","",X46)</f>
        <v/>
      </c>
      <c r="L46" s="99" t="str">
        <f aca="false">IF(X46="","",H46*I46*K46)</f>
        <v/>
      </c>
      <c r="M46" s="136" t="str">
        <f aca="false">IF(Y46="","",(W46*Y46))</f>
        <v/>
      </c>
      <c r="N46" s="137" t="str">
        <f aca="false">IF(B46="","",(C46+D46+ IF(J46="",0,J46) + IF(L46="",0,L46)+M46))</f>
        <v/>
      </c>
      <c r="Q46" s="149"/>
      <c r="R46" s="139"/>
      <c r="S46" s="140"/>
      <c r="T46" s="141"/>
      <c r="U46" s="142"/>
      <c r="V46" s="142"/>
      <c r="W46" s="143"/>
      <c r="X46" s="144"/>
      <c r="Y46" s="136"/>
    </row>
    <row r="47" customFormat="false" ht="15" hidden="false" customHeight="false" outlineLevel="0" collapsed="false">
      <c r="A47" s="131" t="str">
        <f aca="false">IF(Q47="","",Q47)</f>
        <v/>
      </c>
      <c r="B47" s="131" t="str">
        <f aca="false">IF(R47="","",R47)</f>
        <v/>
      </c>
      <c r="C47" s="132" t="str">
        <f aca="false">IF(B47="","",$C$3)</f>
        <v/>
      </c>
      <c r="D47" s="99"/>
      <c r="E47" s="147"/>
      <c r="F47" s="148"/>
      <c r="G47" s="134" t="str">
        <f aca="false">IF(U47="","",U47)</f>
        <v/>
      </c>
      <c r="H47" s="134" t="str">
        <f aca="false">IF(V47="","",V47)</f>
        <v/>
      </c>
      <c r="I47" s="134" t="str">
        <f aca="false">IF(W47="","",W47)</f>
        <v/>
      </c>
      <c r="J47" s="135" t="str">
        <f aca="false">IF(G47="","",(G47*2)*(H47/4*0.22)*I47)</f>
        <v/>
      </c>
      <c r="K47" s="133" t="str">
        <f aca="false">IF(X47="","",X47)</f>
        <v/>
      </c>
      <c r="L47" s="99"/>
      <c r="M47" s="136" t="str">
        <f aca="false">IF(Y47="","",(W47*Y47))</f>
        <v/>
      </c>
      <c r="N47" s="137" t="str">
        <f aca="false">IF(B47="","",(C47+D47+ IF(J47="",0,J47) + IF(L47="",0,L47)+M47))</f>
        <v/>
      </c>
      <c r="Q47" s="149"/>
      <c r="R47" s="139"/>
      <c r="S47" s="140"/>
      <c r="T47" s="141"/>
      <c r="U47" s="142"/>
      <c r="V47" s="142"/>
      <c r="W47" s="143"/>
      <c r="X47" s="144"/>
      <c r="Y47" s="136"/>
    </row>
    <row r="48" customFormat="false" ht="15" hidden="false" customHeight="false" outlineLevel="0" collapsed="false">
      <c r="A48" s="131" t="str">
        <f aca="false">IF(Q48="","",Q48)</f>
        <v/>
      </c>
      <c r="B48" s="131" t="str">
        <f aca="false">IF(R48="","",R48)</f>
        <v/>
      </c>
      <c r="C48" s="132" t="str">
        <f aca="false">IF(B48="","",$C$3)</f>
        <v/>
      </c>
      <c r="D48" s="99"/>
      <c r="E48" s="147"/>
      <c r="F48" s="148"/>
      <c r="G48" s="134" t="str">
        <f aca="false">IF(U48="","",U48)</f>
        <v/>
      </c>
      <c r="H48" s="134" t="str">
        <f aca="false">IF(V48="","",V48)</f>
        <v/>
      </c>
      <c r="I48" s="134" t="str">
        <f aca="false">IF(W48="","",W48)</f>
        <v/>
      </c>
      <c r="J48" s="135" t="str">
        <f aca="false">IF(G48="","",(G48*2)*(H48/4*0.22)*I48)</f>
        <v/>
      </c>
      <c r="K48" s="133" t="str">
        <f aca="false">IF(X48="","",X48)</f>
        <v/>
      </c>
      <c r="L48" s="99" t="str">
        <f aca="false">IF(X48="","",H48*I48*K48)</f>
        <v/>
      </c>
      <c r="M48" s="136" t="str">
        <f aca="false">IF(Y48="","",(W48*Y48))</f>
        <v/>
      </c>
      <c r="N48" s="137" t="str">
        <f aca="false">IF(B48="","",(C48+D48+ IF(J48="",0,J48) + IF(L48="",0,L48)+M48))</f>
        <v/>
      </c>
      <c r="Q48" s="149"/>
      <c r="R48" s="139"/>
      <c r="S48" s="140"/>
      <c r="T48" s="141"/>
      <c r="U48" s="142"/>
      <c r="V48" s="142"/>
      <c r="W48" s="143"/>
      <c r="X48" s="144"/>
      <c r="Y48" s="136"/>
    </row>
    <row r="49" customFormat="false" ht="15" hidden="false" customHeight="false" outlineLevel="0" collapsed="false">
      <c r="A49" s="131" t="str">
        <f aca="false">IF(Q49="","",Q49)</f>
        <v/>
      </c>
      <c r="B49" s="131" t="str">
        <f aca="false">IF(R49="","",R49)</f>
        <v/>
      </c>
      <c r="C49" s="132" t="str">
        <f aca="false">IF(B49="","",$C$3)</f>
        <v/>
      </c>
      <c r="D49" s="99"/>
      <c r="E49" s="147"/>
      <c r="F49" s="148"/>
      <c r="G49" s="134" t="str">
        <f aca="false">IF(U49="","",U49)</f>
        <v/>
      </c>
      <c r="H49" s="134" t="str">
        <f aca="false">IF(V49="","",V49)</f>
        <v/>
      </c>
      <c r="I49" s="134" t="str">
        <f aca="false">IF(W49="","",W49)</f>
        <v/>
      </c>
      <c r="J49" s="135" t="str">
        <f aca="false">IF(G49="","",(G49*2)*(H49/4*0.22)*I49)</f>
        <v/>
      </c>
      <c r="K49" s="133" t="str">
        <f aca="false">IF(X49="","",X49)</f>
        <v/>
      </c>
      <c r="L49" s="99" t="str">
        <f aca="false">IF(X49="","",H49*I49*K49)</f>
        <v/>
      </c>
      <c r="M49" s="136" t="str">
        <f aca="false">IF(Y49="","",(W49*Y49))</f>
        <v/>
      </c>
      <c r="N49" s="137" t="str">
        <f aca="false">IF(B49="","",(C49+D49+ IF(J49="",0,J49) + IF(L49="",0,L49)+M49))</f>
        <v/>
      </c>
      <c r="Q49" s="149"/>
      <c r="R49" s="139"/>
      <c r="S49" s="140"/>
      <c r="T49" s="141"/>
      <c r="U49" s="142"/>
      <c r="V49" s="142"/>
      <c r="W49" s="143"/>
      <c r="X49" s="144"/>
      <c r="Y49" s="136"/>
    </row>
    <row r="50" customFormat="false" ht="15" hidden="false" customHeight="false" outlineLevel="0" collapsed="false">
      <c r="A50" s="131" t="str">
        <f aca="false">IF(Q50="","",Q50)</f>
        <v/>
      </c>
      <c r="B50" s="131" t="str">
        <f aca="false">IF(R50="","",R50)</f>
        <v/>
      </c>
      <c r="C50" s="132" t="str">
        <f aca="false">IF(B50="","",$C$3)</f>
        <v/>
      </c>
      <c r="D50" s="99"/>
      <c r="E50" s="147"/>
      <c r="F50" s="148"/>
      <c r="G50" s="134" t="str">
        <f aca="false">IF(U50="","",U50)</f>
        <v/>
      </c>
      <c r="H50" s="134" t="str">
        <f aca="false">IF(V50="","",V50)</f>
        <v/>
      </c>
      <c r="I50" s="134" t="str">
        <f aca="false">IF(W50="","",W50)</f>
        <v/>
      </c>
      <c r="J50" s="135" t="str">
        <f aca="false">IF(G50="","",(G50*2)*(H50/4*0.22)*I50)</f>
        <v/>
      </c>
      <c r="K50" s="133" t="str">
        <f aca="false">IF(X50="","",X50)</f>
        <v/>
      </c>
      <c r="L50" s="99" t="str">
        <f aca="false">IF(X50="","",H50*I50*K50)</f>
        <v/>
      </c>
      <c r="M50" s="136" t="str">
        <f aca="false">IF(Y50="","",(W50*Y50))</f>
        <v/>
      </c>
      <c r="N50" s="137" t="str">
        <f aca="false">IF(B50="","",(C50+D50+ IF(J50="",0,J50) + IF(L50="",0,L50)+M50))</f>
        <v/>
      </c>
      <c r="Q50" s="149"/>
      <c r="R50" s="139"/>
      <c r="S50" s="140"/>
      <c r="T50" s="141"/>
      <c r="U50" s="142"/>
      <c r="V50" s="142"/>
      <c r="W50" s="143"/>
      <c r="X50" s="144"/>
      <c r="Y50" s="136"/>
    </row>
    <row r="51" customFormat="false" ht="15" hidden="false" customHeight="false" outlineLevel="0" collapsed="false">
      <c r="A51" s="131" t="str">
        <f aca="false">IF(Q51="","",Q51)</f>
        <v/>
      </c>
      <c r="B51" s="131" t="str">
        <f aca="false">IF(R51="","",R51)</f>
        <v/>
      </c>
      <c r="C51" s="132" t="str">
        <f aca="false">IF(B51="","",$C$3)</f>
        <v/>
      </c>
      <c r="D51" s="99"/>
      <c r="E51" s="147"/>
      <c r="F51" s="148"/>
      <c r="G51" s="134" t="str">
        <f aca="false">IF(U51="","",U51)</f>
        <v/>
      </c>
      <c r="H51" s="134" t="str">
        <f aca="false">IF(V51="","",V51)</f>
        <v/>
      </c>
      <c r="I51" s="134" t="str">
        <f aca="false">IF(W51="","",W51)</f>
        <v/>
      </c>
      <c r="J51" s="135" t="str">
        <f aca="false">IF(G51="","",(G51*2)*(H51/4*0.22)*I51)</f>
        <v/>
      </c>
      <c r="K51" s="133" t="str">
        <f aca="false">IF(X51="","",X51)</f>
        <v/>
      </c>
      <c r="L51" s="99" t="str">
        <f aca="false">IF(X51="","",H51*I51*K51)</f>
        <v/>
      </c>
      <c r="M51" s="136" t="str">
        <f aca="false">IF(Y51="","",(W51*Y51))</f>
        <v/>
      </c>
      <c r="N51" s="137" t="str">
        <f aca="false">IF(B51="","",(C51+D51+ IF(J51="",0,J51) + IF(L51="",0,L51)+M51))</f>
        <v/>
      </c>
      <c r="Q51" s="149"/>
      <c r="R51" s="139"/>
      <c r="S51" s="140"/>
      <c r="T51" s="141"/>
      <c r="U51" s="142"/>
      <c r="V51" s="142"/>
      <c r="W51" s="143"/>
      <c r="X51" s="144"/>
      <c r="Y51" s="136"/>
    </row>
    <row r="52" customFormat="false" ht="15" hidden="false" customHeight="false" outlineLevel="0" collapsed="false">
      <c r="A52" s="131" t="str">
        <f aca="false">IF(Q52="","",Q52)</f>
        <v/>
      </c>
      <c r="B52" s="150" t="str">
        <f aca="false">IF(R52="","",R52)</f>
        <v/>
      </c>
      <c r="C52" s="132" t="str">
        <f aca="false">IF(B52="","",$C$3)</f>
        <v/>
      </c>
      <c r="D52" s="99"/>
      <c r="E52" s="133"/>
      <c r="F52" s="148"/>
      <c r="G52" s="151" t="str">
        <f aca="false">IF(U52="","",U52)</f>
        <v/>
      </c>
      <c r="H52" s="151" t="str">
        <f aca="false">IF(V52="","",V52)</f>
        <v/>
      </c>
      <c r="I52" s="151" t="str">
        <f aca="false">IF(W52="","",W52)</f>
        <v/>
      </c>
      <c r="J52" s="135" t="str">
        <f aca="false">IF(G52="","",(G52*2)*(H52/4*0.22)*I52)</f>
        <v/>
      </c>
      <c r="K52" s="133" t="str">
        <f aca="false">IF(X52="","",X52)</f>
        <v/>
      </c>
      <c r="L52" s="99" t="str">
        <f aca="false">IF(X52="","",H52*I52*K52)</f>
        <v/>
      </c>
      <c r="M52" s="136" t="str">
        <f aca="false">IF(Y52="","",(W52*Y52))</f>
        <v/>
      </c>
      <c r="N52" s="137" t="str">
        <f aca="false">IF(B52="","",(C52+D52+ IF(J52="",0,J52) + IF(L52="",0,L52)+M52))</f>
        <v/>
      </c>
      <c r="Q52" s="144"/>
      <c r="R52" s="139"/>
      <c r="S52" s="140"/>
      <c r="T52" s="141"/>
      <c r="U52" s="142"/>
      <c r="V52" s="142"/>
      <c r="W52" s="152"/>
      <c r="X52" s="144"/>
      <c r="Y52" s="136"/>
    </row>
    <row r="53" customFormat="false" ht="15.75" hidden="false" customHeight="false" outlineLevel="0" collapsed="false">
      <c r="A53" s="153"/>
      <c r="B53" s="154"/>
      <c r="C53" s="155"/>
      <c r="D53" s="156"/>
      <c r="E53" s="157"/>
      <c r="F53" s="158"/>
      <c r="G53" s="159"/>
      <c r="H53" s="159"/>
      <c r="I53" s="159"/>
      <c r="J53" s="160" t="str">
        <f aca="false">IF(H53="","",(G53*2)*(H53/4*0.22)*I53)</f>
        <v/>
      </c>
      <c r="K53" s="157"/>
      <c r="L53" s="156" t="str">
        <f aca="false">IF(H53="","",(H53*K53))</f>
        <v/>
      </c>
      <c r="M53" s="161"/>
      <c r="N53" s="160" t="str">
        <f aca="false">IF(C53="","",(C53+D53+J53+L53+M53))</f>
        <v/>
      </c>
      <c r="Q53" s="157"/>
      <c r="R53" s="162"/>
      <c r="S53" s="157"/>
      <c r="T53" s="162"/>
      <c r="U53" s="163"/>
      <c r="V53" s="163"/>
      <c r="W53" s="164"/>
      <c r="X53" s="157"/>
      <c r="Y53" s="165"/>
    </row>
    <row r="54" s="38" customFormat="true" ht="15" hidden="false" customHeight="false" outlineLevel="0" collapsed="false">
      <c r="A54" s="93"/>
      <c r="B54" s="93"/>
      <c r="C54" s="93" t="n">
        <f aca="false">SUM(C6:C52)</f>
        <v>6250</v>
      </c>
      <c r="D54" s="93" t="n">
        <f aca="false">SUM(D6:D53)</f>
        <v>0</v>
      </c>
      <c r="E54" s="93" t="n">
        <f aca="false">SUM(E6:E53)</f>
        <v>0</v>
      </c>
      <c r="F54" s="166"/>
      <c r="G54" s="167" t="n">
        <f aca="false">SUM(G6:G53)</f>
        <v>45</v>
      </c>
      <c r="H54" s="167" t="n">
        <f aca="false">SUM(H6:H53)</f>
        <v>227</v>
      </c>
      <c r="I54" s="167" t="n">
        <f aca="false">SUM(I6:I53)</f>
        <v>450</v>
      </c>
      <c r="J54" s="93" t="n">
        <f aca="false">SUM(J6:J53)</f>
        <v>1069.2</v>
      </c>
      <c r="K54" s="93" t="n">
        <f aca="false">SUM(K6:K53)</f>
        <v>9.3</v>
      </c>
      <c r="L54" s="93" t="n">
        <f aca="false">SUM(L6:L53)</f>
        <v>2008.8</v>
      </c>
      <c r="M54" s="93" t="n">
        <f aca="false">SUM(M6:M53)</f>
        <v>2808</v>
      </c>
      <c r="N54" s="93" t="n">
        <f aca="false">SUM(N6:N53)</f>
        <v>12136</v>
      </c>
      <c r="Q54" s="93"/>
      <c r="R54" s="93"/>
      <c r="S54" s="93" t="n">
        <f aca="false">SUM(S6:S53)</f>
        <v>0</v>
      </c>
      <c r="T54" s="166"/>
      <c r="U54" s="168" t="n">
        <f aca="false">SUM(U6:U53)</f>
        <v>45</v>
      </c>
      <c r="V54" s="168" t="n">
        <f aca="false">SUM(V6:V53)</f>
        <v>227</v>
      </c>
      <c r="W54" s="168" t="n">
        <f aca="false">SUM(W6:W53)</f>
        <v>450</v>
      </c>
      <c r="X54" s="93"/>
      <c r="Y54" s="93"/>
    </row>
    <row r="56" s="3" customFormat="true" ht="15" hidden="false" customHeight="false" outlineLevel="0" collapsed="false">
      <c r="A56" s="46" t="s">
        <v>65</v>
      </c>
      <c r="B56" s="46"/>
      <c r="C56" s="46"/>
      <c r="D56" s="46"/>
      <c r="E56" s="46"/>
      <c r="G56" s="88"/>
      <c r="H56" s="88"/>
      <c r="I56" s="88"/>
      <c r="N56" s="89"/>
      <c r="Q56" s="46"/>
      <c r="R56" s="46"/>
      <c r="S56" s="46"/>
    </row>
    <row r="57" s="3" customFormat="true" ht="15" hidden="false" customHeight="false" outlineLevel="0" collapsed="false">
      <c r="A57" s="46" t="s">
        <v>151</v>
      </c>
      <c r="B57" s="46"/>
      <c r="C57" s="46"/>
      <c r="D57" s="46"/>
      <c r="E57" s="46"/>
      <c r="G57" s="88"/>
      <c r="H57" s="88"/>
      <c r="I57" s="88"/>
      <c r="N57" s="89"/>
      <c r="Q57" s="46"/>
      <c r="R57" s="46"/>
      <c r="S57" s="46"/>
    </row>
    <row r="59" customFormat="false" ht="15" hidden="false" customHeight="false" outlineLevel="0" collapsed="false">
      <c r="G59" s="87"/>
    </row>
  </sheetData>
  <mergeCells count="11">
    <mergeCell ref="A1:A2"/>
    <mergeCell ref="Q1:Q2"/>
    <mergeCell ref="C2:D2"/>
    <mergeCell ref="E2:J2"/>
    <mergeCell ref="K2:M2"/>
    <mergeCell ref="S2:W2"/>
    <mergeCell ref="X2:Y2"/>
    <mergeCell ref="A56:E56"/>
    <mergeCell ref="Q56:S56"/>
    <mergeCell ref="A57:E57"/>
    <mergeCell ref="Q57:S57"/>
  </mergeCells>
  <printOptions headings="false" gridLines="false" gridLinesSet="true" horizontalCentered="false" verticalCentered="false"/>
  <pageMargins left="0.708333333333333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3D69B"/>
    <pageSetUpPr fitToPage="false"/>
  </sheetPr>
  <dimension ref="A1:Y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1015625" defaultRowHeight="15" zeroHeight="false" outlineLevelRow="0" outlineLevelCol="0"/>
  <cols>
    <col collapsed="false" customWidth="true" hidden="false" outlineLevel="0" max="1" min="1" style="3" width="17.73"/>
    <col collapsed="false" customWidth="true" hidden="false" outlineLevel="0" max="2" min="2" style="3" width="6.1"/>
    <col collapsed="false" customWidth="true" hidden="false" outlineLevel="0" max="3" min="3" style="43" width="8.87"/>
    <col collapsed="false" customWidth="true" hidden="false" outlineLevel="0" max="4" min="4" style="3" width="9.83"/>
    <col collapsed="false" customWidth="true" hidden="false" outlineLevel="0" max="5" min="5" style="3" width="10.66"/>
    <col collapsed="false" customWidth="true" hidden="false" outlineLevel="0" max="6" min="6" style="87" width="9.28"/>
    <col collapsed="false" customWidth="true" hidden="false" outlineLevel="0" max="7" min="7" style="88" width="6.66"/>
    <col collapsed="false" customWidth="true" hidden="false" outlineLevel="0" max="8" min="8" style="88" width="5.54"/>
    <col collapsed="false" customWidth="true" hidden="false" outlineLevel="0" max="9" min="9" style="88" width="5.82"/>
    <col collapsed="false" customWidth="true" hidden="false" outlineLevel="0" max="10" min="10" style="43" width="7.76"/>
    <col collapsed="false" customWidth="true" hidden="false" outlineLevel="0" max="11" min="11" style="43" width="5.12"/>
    <col collapsed="false" customWidth="true" hidden="false" outlineLevel="0" max="12" min="12" style="43" width="7.76"/>
    <col collapsed="false" customWidth="true" hidden="false" outlineLevel="0" max="13" min="13" style="43" width="9.01"/>
    <col collapsed="false" customWidth="true" hidden="false" outlineLevel="0" max="14" min="14" style="89" width="10.81"/>
    <col collapsed="false" customWidth="false" hidden="false" outlineLevel="0" max="16" min="15" style="3" width="11.08"/>
    <col collapsed="false" customWidth="true" hidden="false" outlineLevel="0" max="17" min="17" style="3" width="17.73"/>
    <col collapsed="false" customWidth="true" hidden="false" outlineLevel="0" max="18" min="18" style="3" width="6.1"/>
    <col collapsed="false" customWidth="true" hidden="false" outlineLevel="0" max="19" min="19" style="3" width="10.66"/>
    <col collapsed="false" customWidth="true" hidden="false" outlineLevel="0" max="20" min="20" style="87" width="9.28"/>
    <col collapsed="false" customWidth="true" hidden="false" outlineLevel="0" max="21" min="21" style="3" width="6.66"/>
    <col collapsed="false" customWidth="true" hidden="false" outlineLevel="0" max="22" min="22" style="3" width="5.54"/>
    <col collapsed="false" customWidth="true" hidden="false" outlineLevel="0" max="23" min="23" style="3" width="5.82"/>
    <col collapsed="false" customWidth="true" hidden="false" outlineLevel="0" max="24" min="24" style="43" width="5.12"/>
    <col collapsed="false" customWidth="true" hidden="false" outlineLevel="0" max="25" min="25" style="43" width="9.01"/>
    <col collapsed="false" customWidth="false" hidden="false" outlineLevel="0" max="1024" min="26" style="3" width="11.08"/>
  </cols>
  <sheetData>
    <row r="1" customFormat="false" ht="15" hidden="false" customHeight="false" outlineLevel="0" collapsed="false">
      <c r="A1" s="90" t="s">
        <v>224</v>
      </c>
      <c r="B1" s="91" t="s">
        <v>160</v>
      </c>
      <c r="C1" s="50"/>
      <c r="D1" s="6"/>
      <c r="E1" s="6"/>
      <c r="F1" s="76"/>
      <c r="G1" s="92"/>
      <c r="H1" s="92"/>
      <c r="I1" s="92"/>
      <c r="J1" s="50"/>
      <c r="K1" s="50"/>
      <c r="L1" s="50"/>
      <c r="M1" s="50"/>
      <c r="N1" s="93"/>
      <c r="O1" s="6"/>
      <c r="P1" s="6"/>
      <c r="Q1" s="90" t="s">
        <v>224</v>
      </c>
      <c r="R1" s="91" t="s">
        <v>160</v>
      </c>
      <c r="S1" s="6"/>
      <c r="T1" s="76"/>
      <c r="U1" s="6"/>
      <c r="V1" s="6"/>
      <c r="W1" s="6"/>
      <c r="X1" s="50"/>
      <c r="Y1" s="50"/>
    </row>
    <row r="2" customFormat="false" ht="15.75" hidden="false" customHeight="false" outlineLevel="0" collapsed="false">
      <c r="A2" s="90"/>
      <c r="B2" s="95" t="s">
        <v>161</v>
      </c>
      <c r="C2" s="96" t="s">
        <v>162</v>
      </c>
      <c r="D2" s="96"/>
      <c r="E2" s="97" t="s">
        <v>163</v>
      </c>
      <c r="F2" s="97"/>
      <c r="G2" s="97"/>
      <c r="H2" s="97"/>
      <c r="I2" s="97"/>
      <c r="J2" s="97"/>
      <c r="K2" s="98" t="s">
        <v>164</v>
      </c>
      <c r="L2" s="98"/>
      <c r="M2" s="98"/>
      <c r="N2" s="99"/>
      <c r="O2" s="6"/>
      <c r="P2" s="6"/>
      <c r="Q2" s="90"/>
      <c r="R2" s="95" t="s">
        <v>161</v>
      </c>
      <c r="S2" s="103" t="s">
        <v>163</v>
      </c>
      <c r="T2" s="103"/>
      <c r="U2" s="103"/>
      <c r="V2" s="103"/>
      <c r="W2" s="103"/>
      <c r="X2" s="98" t="s">
        <v>164</v>
      </c>
      <c r="Y2" s="98"/>
    </row>
    <row r="3" s="107" customFormat="true" ht="15" hidden="false" customHeight="false" outlineLevel="0" collapsed="false">
      <c r="A3" s="4" t="s">
        <v>165</v>
      </c>
      <c r="B3" s="100" t="n">
        <f aca="false">COUNTIF(B6:B87,"SP")</f>
        <v>8</v>
      </c>
      <c r="C3" s="101" t="n">
        <v>250</v>
      </c>
      <c r="D3" s="102"/>
      <c r="E3" s="103" t="s">
        <v>166</v>
      </c>
      <c r="F3" s="104" t="s">
        <v>167</v>
      </c>
      <c r="G3" s="105" t="s">
        <v>168</v>
      </c>
      <c r="H3" s="105" t="s">
        <v>160</v>
      </c>
      <c r="I3" s="105" t="s">
        <v>160</v>
      </c>
      <c r="J3" s="102"/>
      <c r="K3" s="101" t="s">
        <v>169</v>
      </c>
      <c r="L3" s="102"/>
      <c r="M3" s="102"/>
      <c r="N3" s="106" t="s">
        <v>170</v>
      </c>
      <c r="O3" s="100"/>
      <c r="P3" s="100"/>
      <c r="Q3" s="4" t="s">
        <v>165</v>
      </c>
      <c r="R3" s="100" t="n">
        <f aca="false">COUNTIF(R6:R87,"SP")</f>
        <v>8</v>
      </c>
      <c r="S3" s="103" t="s">
        <v>166</v>
      </c>
      <c r="T3" s="104" t="s">
        <v>167</v>
      </c>
      <c r="U3" s="108" t="s">
        <v>168</v>
      </c>
      <c r="V3" s="108" t="s">
        <v>160</v>
      </c>
      <c r="W3" s="108" t="s">
        <v>160</v>
      </c>
      <c r="X3" s="101" t="s">
        <v>169</v>
      </c>
      <c r="Y3" s="102"/>
    </row>
    <row r="4" s="107" customFormat="true" ht="15.75" hidden="false" customHeight="false" outlineLevel="0" collapsed="false">
      <c r="A4" s="109" t="s">
        <v>171</v>
      </c>
      <c r="B4" s="110" t="n">
        <f aca="false">COUNTIF(B6:B88,"FZ")</f>
        <v>9</v>
      </c>
      <c r="C4" s="111" t="s">
        <v>172</v>
      </c>
      <c r="D4" s="112" t="s">
        <v>173</v>
      </c>
      <c r="E4" s="113"/>
      <c r="F4" s="114"/>
      <c r="G4" s="115" t="s">
        <v>174</v>
      </c>
      <c r="H4" s="115" t="s">
        <v>175</v>
      </c>
      <c r="I4" s="115" t="s">
        <v>176</v>
      </c>
      <c r="J4" s="112"/>
      <c r="K4" s="111" t="s">
        <v>177</v>
      </c>
      <c r="L4" s="112"/>
      <c r="M4" s="112" t="s">
        <v>178</v>
      </c>
      <c r="N4" s="116" t="s">
        <v>179</v>
      </c>
      <c r="O4" s="100"/>
      <c r="P4" s="100"/>
      <c r="Q4" s="109" t="s">
        <v>171</v>
      </c>
      <c r="R4" s="110" t="n">
        <f aca="false">COUNTIF(R6:R88,"FZ")</f>
        <v>9</v>
      </c>
      <c r="S4" s="113"/>
      <c r="T4" s="114"/>
      <c r="U4" s="117" t="s">
        <v>174</v>
      </c>
      <c r="V4" s="117" t="s">
        <v>175</v>
      </c>
      <c r="W4" s="117" t="s">
        <v>176</v>
      </c>
      <c r="X4" s="111" t="s">
        <v>177</v>
      </c>
      <c r="Y4" s="112" t="s">
        <v>178</v>
      </c>
    </row>
    <row r="5" customFormat="false" ht="15" hidden="false" customHeight="false" outlineLevel="0" collapsed="false">
      <c r="A5" s="118"/>
      <c r="B5" s="118"/>
      <c r="C5" s="119"/>
      <c r="D5" s="120"/>
      <c r="E5" s="121"/>
      <c r="F5" s="122"/>
      <c r="G5" s="123"/>
      <c r="H5" s="123"/>
      <c r="I5" s="123"/>
      <c r="J5" s="169" t="str">
        <f aca="false">IF(G5="","",(G5*2)*(H5/4*0.22)*I5)</f>
        <v/>
      </c>
      <c r="K5" s="125"/>
      <c r="L5" s="126"/>
      <c r="M5" s="127"/>
      <c r="N5" s="124"/>
      <c r="O5" s="6"/>
      <c r="P5" s="6"/>
      <c r="Q5" s="128"/>
      <c r="R5" s="118"/>
      <c r="S5" s="125"/>
      <c r="T5" s="129"/>
      <c r="U5" s="130"/>
      <c r="V5" s="130"/>
      <c r="W5" s="130"/>
      <c r="X5" s="125"/>
      <c r="Y5" s="127"/>
    </row>
    <row r="6" customFormat="false" ht="15" hidden="false" customHeight="false" outlineLevel="0" collapsed="false">
      <c r="A6" s="131" t="str">
        <f aca="false">IF(Q6="","",Q6)</f>
        <v>Afterwork-Wandern</v>
      </c>
      <c r="B6" s="131" t="str">
        <f aca="false">IF(R6="","",R6)</f>
        <v/>
      </c>
      <c r="C6" s="132" t="str">
        <f aca="false">IF(B6="","",$C$3)</f>
        <v/>
      </c>
      <c r="D6" s="99"/>
      <c r="E6" s="133" t="str">
        <f aca="false">IF(S6="","",S6)</f>
        <v/>
      </c>
      <c r="F6" s="133" t="str">
        <f aca="false">IF(T6="","",T6)</f>
        <v/>
      </c>
      <c r="G6" s="134" t="str">
        <f aca="false">IF(U6="","",U6)</f>
        <v/>
      </c>
      <c r="H6" s="134" t="str">
        <f aca="false">IF(V6="","",V6)</f>
        <v/>
      </c>
      <c r="I6" s="134" t="str">
        <f aca="false">IF(W6="","",W6)</f>
        <v/>
      </c>
      <c r="J6" s="135" t="str">
        <f aca="false">IF(G6="","",(G6*2)*(H6/4*0.22)*I6)</f>
        <v/>
      </c>
      <c r="K6" s="133" t="str">
        <f aca="false">IF(X6="","",X6)</f>
        <v/>
      </c>
      <c r="L6" s="99" t="str">
        <f aca="false">IF(X6="","",H6*I6*K6)</f>
        <v/>
      </c>
      <c r="M6" s="136"/>
      <c r="N6" s="137" t="str">
        <f aca="false">IF(B6="","",(C6+D6+ IF(J6="",0,J6) + IF(L6="",0,L6)+M6))</f>
        <v/>
      </c>
      <c r="Q6" s="138" t="s">
        <v>225</v>
      </c>
      <c r="R6" s="170"/>
      <c r="S6" s="140"/>
      <c r="T6" s="141"/>
      <c r="U6" s="142"/>
      <c r="V6" s="142"/>
      <c r="W6" s="143"/>
      <c r="X6" s="140"/>
      <c r="Y6" s="136"/>
    </row>
    <row r="7" customFormat="false" ht="15" hidden="false" customHeight="false" outlineLevel="0" collapsed="false">
      <c r="A7" s="131" t="str">
        <f aca="false">IF(Q7="","",Q7)</f>
        <v>Badminton</v>
      </c>
      <c r="B7" s="131" t="str">
        <f aca="false">IF(R7="","",R7)</f>
        <v>SP</v>
      </c>
      <c r="C7" s="132" t="n">
        <f aca="false">IF(B7="","",$C$3)</f>
        <v>250</v>
      </c>
      <c r="D7" s="99"/>
      <c r="E7" s="133" t="str">
        <f aca="false">IF(S7="","",S7)</f>
        <v>Alleen</v>
      </c>
      <c r="F7" s="133" t="str">
        <f aca="false">IF(T7="","",T7)</f>
        <v/>
      </c>
      <c r="G7" s="134" t="str">
        <f aca="false">IF(U7="","",U7)</f>
        <v/>
      </c>
      <c r="H7" s="134" t="str">
        <f aca="false">IF(V7="","",V7)</f>
        <v/>
      </c>
      <c r="I7" s="134" t="str">
        <f aca="false">IF(W7="","",W7)</f>
        <v/>
      </c>
      <c r="J7" s="135" t="str">
        <f aca="false">IF(G7="","",(G7*2)*(H7/4*0.22)*I7)</f>
        <v/>
      </c>
      <c r="K7" s="133" t="str">
        <f aca="false">IF(X7="","",X7)</f>
        <v/>
      </c>
      <c r="L7" s="99" t="str">
        <f aca="false">IF(X7="","",H7*I7*K7)</f>
        <v/>
      </c>
      <c r="M7" s="137"/>
      <c r="N7" s="137" t="n">
        <f aca="false">IF(B7="","",(C7+D7+ IF(J7="",0,J7) + IF(L7="",0,L7)+M7))</f>
        <v>250</v>
      </c>
      <c r="Q7" s="145" t="s">
        <v>185</v>
      </c>
      <c r="R7" s="170" t="s">
        <v>181</v>
      </c>
      <c r="S7" s="140" t="s">
        <v>226</v>
      </c>
      <c r="T7" s="141"/>
      <c r="U7" s="142"/>
      <c r="V7" s="142"/>
      <c r="W7" s="143"/>
      <c r="X7" s="140"/>
      <c r="Y7" s="136"/>
    </row>
    <row r="8" customFormat="false" ht="15" hidden="false" customHeight="false" outlineLevel="0" collapsed="false">
      <c r="A8" s="131" t="s">
        <v>184</v>
      </c>
      <c r="B8" s="131" t="str">
        <f aca="false">IF(R8="","",R8)</f>
        <v>FZ</v>
      </c>
      <c r="C8" s="132" t="n">
        <f aca="false">IF(B8="","",$C$3)</f>
        <v>250</v>
      </c>
      <c r="D8" s="99"/>
      <c r="E8" s="133" t="str">
        <f aca="false">IF(S8="","",S8)</f>
        <v>Alleen</v>
      </c>
      <c r="F8" s="133" t="str">
        <f aca="false">IF(T8="","",T8)</f>
        <v/>
      </c>
      <c r="G8" s="134" t="str">
        <f aca="false">IF(U8="","",U8)</f>
        <v/>
      </c>
      <c r="H8" s="134" t="str">
        <f aca="false">IF(V8="","",V8)</f>
        <v/>
      </c>
      <c r="I8" s="134" t="str">
        <f aca="false">IF(W8="","",W8)</f>
        <v/>
      </c>
      <c r="J8" s="135" t="str">
        <f aca="false">IF(G8="","",(G8*2)*(H8/4*0.22)*I8)</f>
        <v/>
      </c>
      <c r="K8" s="133" t="str">
        <f aca="false">IF(X8="","",X8)</f>
        <v/>
      </c>
      <c r="L8" s="99" t="str">
        <f aca="false">IF(X8="","",H8*I8*K8)</f>
        <v/>
      </c>
      <c r="M8" s="136"/>
      <c r="N8" s="137" t="n">
        <f aca="false">IF(B8="","",(C8+D8+ IF(J8="",0,J8) + IF(L8="",0,L8)+M8))</f>
        <v>250</v>
      </c>
      <c r="Q8" s="138" t="s">
        <v>186</v>
      </c>
      <c r="R8" s="170" t="s">
        <v>183</v>
      </c>
      <c r="S8" s="140" t="s">
        <v>226</v>
      </c>
      <c r="T8" s="141"/>
      <c r="U8" s="142"/>
      <c r="V8" s="142"/>
      <c r="W8" s="143"/>
      <c r="X8" s="140"/>
      <c r="Y8" s="136"/>
    </row>
    <row r="9" customFormat="false" ht="15" hidden="false" customHeight="false" outlineLevel="0" collapsed="false">
      <c r="A9" s="131" t="str">
        <f aca="false">IF(Q9="","",Q9)</f>
        <v>Bible Small Grpoup</v>
      </c>
      <c r="B9" s="131" t="str">
        <f aca="false">IF(R9="","",R9)</f>
        <v>FZ</v>
      </c>
      <c r="C9" s="132" t="n">
        <f aca="false">IF(B9="","",$C$3)</f>
        <v>250</v>
      </c>
      <c r="D9" s="99"/>
      <c r="E9" s="133" t="str">
        <f aca="false">IF(S9="","",S9)</f>
        <v/>
      </c>
      <c r="F9" s="133" t="str">
        <f aca="false">IF(T9="","",T9)</f>
        <v/>
      </c>
      <c r="G9" s="134" t="str">
        <f aca="false">IF(U9="","",U9)</f>
        <v/>
      </c>
      <c r="H9" s="134" t="str">
        <f aca="false">IF(V9="","",V9)</f>
        <v/>
      </c>
      <c r="I9" s="134" t="str">
        <f aca="false">IF(W9="","",W9)</f>
        <v/>
      </c>
      <c r="J9" s="135" t="str">
        <f aca="false">IF(G9="","",(G9*2)*(H9/4*0.22)*I9)</f>
        <v/>
      </c>
      <c r="K9" s="133" t="str">
        <f aca="false">IF(X9="","",X9)</f>
        <v/>
      </c>
      <c r="L9" s="99" t="str">
        <f aca="false">IF(X9="","",H9*I9*K9)</f>
        <v/>
      </c>
      <c r="M9" s="136"/>
      <c r="N9" s="137" t="n">
        <f aca="false">IF(B9="","",(C9+D9+ IF(J9="",0,J9) + IF(L9="",0,L9)+M9))</f>
        <v>250</v>
      </c>
      <c r="Q9" s="145" t="s">
        <v>227</v>
      </c>
      <c r="R9" s="170" t="s">
        <v>183</v>
      </c>
      <c r="S9" s="140"/>
      <c r="T9" s="141"/>
      <c r="U9" s="142"/>
      <c r="V9" s="142"/>
      <c r="W9" s="143"/>
      <c r="X9" s="140"/>
      <c r="Y9" s="136"/>
    </row>
    <row r="10" customFormat="false" ht="15" hidden="false" customHeight="false" outlineLevel="0" collapsed="false">
      <c r="A10" s="131" t="str">
        <f aca="false">IF(Q10="","",Q10)</f>
        <v>Bouldern</v>
      </c>
      <c r="B10" s="131" t="str">
        <f aca="false">IF(R10="","",R10)</f>
        <v>SP</v>
      </c>
      <c r="C10" s="132" t="n">
        <f aca="false">IF(B10="","",$C$3)</f>
        <v>250</v>
      </c>
      <c r="D10" s="99"/>
      <c r="E10" s="133" t="str">
        <f aca="false">IF(S10="","",S10)</f>
        <v>UPJOY</v>
      </c>
      <c r="F10" s="133" t="str">
        <f aca="false">IF(T10="","",T10)</f>
        <v>Villingen</v>
      </c>
      <c r="G10" s="134" t="n">
        <f aca="false">IF(U10="","",U10)</f>
        <v>6</v>
      </c>
      <c r="H10" s="134" t="n">
        <f aca="false">IF(V10="","",V10)</f>
        <v>12</v>
      </c>
      <c r="I10" s="134" t="n">
        <f aca="false">IF(W10="","",W10)</f>
        <v>18</v>
      </c>
      <c r="J10" s="135" t="n">
        <f aca="false">IF(G10="","",(G10*2)*(H10/4*0.22)*I10)</f>
        <v>142.56</v>
      </c>
      <c r="K10" s="133" t="n">
        <f aca="false">IF(X10="","",X10)</f>
        <v>7</v>
      </c>
      <c r="L10" s="99" t="n">
        <f aca="false">IF(X10="","",H10*I10*K10)</f>
        <v>1512</v>
      </c>
      <c r="M10" s="136"/>
      <c r="N10" s="137" t="n">
        <f aca="false">IF(B10="","",(C10+D10+ IF(J10="",0,J10) + IF(L10="",0,L10)+M10))</f>
        <v>1904.56</v>
      </c>
      <c r="Q10" s="138" t="s">
        <v>187</v>
      </c>
      <c r="R10" s="170" t="s">
        <v>181</v>
      </c>
      <c r="S10" s="140" t="s">
        <v>188</v>
      </c>
      <c r="T10" s="141" t="s">
        <v>189</v>
      </c>
      <c r="U10" s="142" t="n">
        <v>6</v>
      </c>
      <c r="V10" s="142" t="n">
        <v>12</v>
      </c>
      <c r="W10" s="143" t="n">
        <v>18</v>
      </c>
      <c r="X10" s="140" t="n">
        <v>7</v>
      </c>
      <c r="Y10" s="136"/>
    </row>
    <row r="11" customFormat="false" ht="15" hidden="false" customHeight="false" outlineLevel="0" collapsed="false">
      <c r="A11" s="131" t="str">
        <f aca="false">IF(Q11="","",Q11)</f>
        <v>Bouldern</v>
      </c>
      <c r="B11" s="131" t="str">
        <f aca="false">IF(R11="","",R11)</f>
        <v>SP</v>
      </c>
      <c r="C11" s="132" t="n">
        <f aca="false">IF(B11="","",$C$3)</f>
        <v>250</v>
      </c>
      <c r="D11" s="99"/>
      <c r="E11" s="133" t="str">
        <f aca="false">IF(S11="","",S11)</f>
        <v>blocwald</v>
      </c>
      <c r="F11" s="133" t="str">
        <f aca="false">IF(T11="","",T11)</f>
        <v>Villingen</v>
      </c>
      <c r="G11" s="134" t="str">
        <f aca="false">IF(U11="","",U11)</f>
        <v/>
      </c>
      <c r="H11" s="134" t="n">
        <f aca="false">IF(V11="","",V11)</f>
        <v>12</v>
      </c>
      <c r="I11" s="134" t="n">
        <f aca="false">IF(W11="","",W11)</f>
        <v>18</v>
      </c>
      <c r="J11" s="135" t="str">
        <f aca="false">IF(G11="","",(G11*2)*(H11/4*0.22)*I11)</f>
        <v/>
      </c>
      <c r="K11" s="133" t="n">
        <f aca="false">IF(X11="","",X11)</f>
        <v>8.5</v>
      </c>
      <c r="L11" s="99" t="n">
        <f aca="false">IF(X11="","",H11*I11*K11)</f>
        <v>1836</v>
      </c>
      <c r="M11" s="136"/>
      <c r="N11" s="137" t="n">
        <f aca="false">IF(B11="","",(C11+D11+ IF(J11="",0,J11) + IF(L11="",0,L11)+M11))</f>
        <v>2086</v>
      </c>
      <c r="Q11" s="145" t="s">
        <v>187</v>
      </c>
      <c r="R11" s="170" t="s">
        <v>181</v>
      </c>
      <c r="S11" s="140" t="s">
        <v>228</v>
      </c>
      <c r="T11" s="141" t="s">
        <v>189</v>
      </c>
      <c r="U11" s="142"/>
      <c r="V11" s="142" t="n">
        <v>12</v>
      </c>
      <c r="W11" s="143" t="n">
        <v>18</v>
      </c>
      <c r="X11" s="140" t="n">
        <v>8.5</v>
      </c>
      <c r="Y11" s="136"/>
    </row>
    <row r="12" customFormat="false" ht="15" hidden="false" customHeight="false" outlineLevel="0" collapsed="false">
      <c r="A12" s="131" t="str">
        <f aca="false">IF(Q12="","",Q12)</f>
        <v>E-Sport</v>
      </c>
      <c r="B12" s="131" t="str">
        <f aca="false">IF(R12="","",R12)</f>
        <v>FZ</v>
      </c>
      <c r="C12" s="132" t="n">
        <f aca="false">IF(B12="","",$C$3)</f>
        <v>250</v>
      </c>
      <c r="D12" s="99"/>
      <c r="E12" s="133" t="str">
        <f aca="false">IF(S12="","",S12)</f>
        <v/>
      </c>
      <c r="F12" s="133" t="str">
        <f aca="false">IF(T12="","",T12)</f>
        <v/>
      </c>
      <c r="G12" s="134" t="str">
        <f aca="false">IF(U12="","",U12)</f>
        <v/>
      </c>
      <c r="H12" s="134" t="str">
        <f aca="false">IF(V12="","",V12)</f>
        <v/>
      </c>
      <c r="I12" s="134" t="str">
        <f aca="false">IF(W12="","",W12)</f>
        <v/>
      </c>
      <c r="J12" s="135" t="str">
        <f aca="false">IF(G12="","",(G12*2)*(H12/4*0.22)*I12)</f>
        <v/>
      </c>
      <c r="K12" s="133" t="str">
        <f aca="false">IF(X12="","",X12)</f>
        <v/>
      </c>
      <c r="L12" s="99" t="str">
        <f aca="false">IF(X12="","",H12*I12*K12)</f>
        <v/>
      </c>
      <c r="M12" s="136"/>
      <c r="N12" s="137" t="n">
        <f aca="false">IF(B12="","",(C12+D12+ IF(J12="",0,J12) + IF(L12="",0,L12)+M12))</f>
        <v>250</v>
      </c>
      <c r="Q12" s="145" t="s">
        <v>229</v>
      </c>
      <c r="R12" s="170" t="s">
        <v>183</v>
      </c>
      <c r="S12" s="140"/>
      <c r="T12" s="141"/>
      <c r="U12" s="142"/>
      <c r="V12" s="142"/>
      <c r="W12" s="143"/>
      <c r="X12" s="140"/>
      <c r="Y12" s="136"/>
    </row>
    <row r="13" customFormat="false" ht="15" hidden="false" customHeight="false" outlineLevel="0" collapsed="false">
      <c r="A13" s="131" t="str">
        <f aca="false">IF(Q13="","",Q13)</f>
        <v>Fußball</v>
      </c>
      <c r="B13" s="131" t="str">
        <f aca="false">IF(R13="","",R13)</f>
        <v>SP</v>
      </c>
      <c r="C13" s="132" t="n">
        <f aca="false">IF(B13="","",$C$3)</f>
        <v>250</v>
      </c>
      <c r="D13" s="99"/>
      <c r="E13" s="133" t="str">
        <f aca="false">IF(S13="","",S13)</f>
        <v>Alleen</v>
      </c>
      <c r="F13" s="133" t="str">
        <f aca="false">IF(T13="","",T13)</f>
        <v/>
      </c>
      <c r="G13" s="134" t="str">
        <f aca="false">IF(U13="","",U13)</f>
        <v/>
      </c>
      <c r="H13" s="134" t="str">
        <f aca="false">IF(V13="","",V13)</f>
        <v/>
      </c>
      <c r="I13" s="134" t="str">
        <f aca="false">IF(W13="","",W13)</f>
        <v/>
      </c>
      <c r="J13" s="135" t="str">
        <f aca="false">IF(G13="","",(G13*2)*(H13/4*0.22)*I13)</f>
        <v/>
      </c>
      <c r="K13" s="133" t="str">
        <f aca="false">IF(X13="","",X13)</f>
        <v/>
      </c>
      <c r="L13" s="99" t="str">
        <f aca="false">IF(X13="","",H13*I13*K13)</f>
        <v/>
      </c>
      <c r="M13" s="136"/>
      <c r="N13" s="137" t="n">
        <f aca="false">IF(B13="","",(C13+D13+ IF(J13="",0,J13) + IF(L13="",0,L13)+M13))</f>
        <v>250</v>
      </c>
      <c r="Q13" s="138" t="s">
        <v>199</v>
      </c>
      <c r="R13" s="170" t="s">
        <v>181</v>
      </c>
      <c r="S13" s="140" t="s">
        <v>226</v>
      </c>
      <c r="T13" s="141"/>
      <c r="U13" s="142"/>
      <c r="V13" s="142"/>
      <c r="W13" s="143"/>
      <c r="X13" s="140"/>
      <c r="Y13" s="136"/>
    </row>
    <row r="14" customFormat="false" ht="15" hidden="false" customHeight="false" outlineLevel="0" collapsed="false">
      <c r="A14" s="131" t="str">
        <f aca="false">IF(Q14="","",Q14)</f>
        <v>Kanu&amp;Kajak</v>
      </c>
      <c r="B14" s="131" t="str">
        <f aca="false">IF(R14="","",R14)</f>
        <v>FZ</v>
      </c>
      <c r="C14" s="132" t="n">
        <f aca="false">IF(B14="","",$C$3)</f>
        <v>250</v>
      </c>
      <c r="D14" s="99"/>
      <c r="E14" s="133" t="str">
        <f aca="false">IF(S14="","",S14)</f>
        <v/>
      </c>
      <c r="F14" s="133" t="str">
        <f aca="false">IF(T14="","",T14)</f>
        <v/>
      </c>
      <c r="G14" s="134" t="str">
        <f aca="false">IF(U14="","",U14)</f>
        <v/>
      </c>
      <c r="H14" s="134" t="str">
        <f aca="false">IF(V14="","",V14)</f>
        <v/>
      </c>
      <c r="I14" s="134" t="str">
        <f aca="false">IF(W14="","",W14)</f>
        <v/>
      </c>
      <c r="J14" s="135" t="str">
        <f aca="false">IF(G14="","",(G14*2)*(H14/4*0.22)*I14)</f>
        <v/>
      </c>
      <c r="K14" s="133" t="str">
        <f aca="false">IF(X14="","",X14)</f>
        <v/>
      </c>
      <c r="L14" s="99" t="str">
        <f aca="false">IF(X14="","",H14*I14*K14)</f>
        <v/>
      </c>
      <c r="M14" s="136"/>
      <c r="N14" s="137" t="n">
        <f aca="false">IF(B14="","",(C14+D14+ IF(J14="",0,J14) + IF(L14="",0,L14)+M14))</f>
        <v>250</v>
      </c>
      <c r="Q14" s="145" t="s">
        <v>230</v>
      </c>
      <c r="R14" s="170" t="s">
        <v>183</v>
      </c>
      <c r="S14" s="140"/>
      <c r="T14" s="141"/>
      <c r="U14" s="142"/>
      <c r="V14" s="142"/>
      <c r="W14" s="143"/>
      <c r="X14" s="140"/>
      <c r="Y14" s="136"/>
    </row>
    <row r="15" customFormat="false" ht="15" hidden="false" customHeight="false" outlineLevel="0" collapsed="false">
      <c r="A15" s="131" t="str">
        <f aca="false">IF(Q15="","",Q15)</f>
        <v>Klettern</v>
      </c>
      <c r="B15" s="131" t="str">
        <f aca="false">IF(R15="","",R15)</f>
        <v>SP</v>
      </c>
      <c r="C15" s="132" t="n">
        <f aca="false">IF(B15="","",$C$3)</f>
        <v>250</v>
      </c>
      <c r="D15" s="99"/>
      <c r="E15" s="133" t="str">
        <f aca="false">IF(S15="","",S15)</f>
        <v>K5</v>
      </c>
      <c r="F15" s="133" t="str">
        <f aca="false">IF(T15="","",T15)</f>
        <v>Rottweil</v>
      </c>
      <c r="G15" s="134" t="n">
        <f aca="false">IF(U15="","",U15)</f>
        <v>20</v>
      </c>
      <c r="H15" s="134" t="n">
        <f aca="false">IF(V15="","",V15)</f>
        <v>12</v>
      </c>
      <c r="I15" s="134" t="n">
        <f aca="false">IF(W15="","",W15)</f>
        <v>18</v>
      </c>
      <c r="J15" s="135" t="n">
        <f aca="false">IF(G15="","",(G15*2)*(H15/4*0.22)*I15)</f>
        <v>475.2</v>
      </c>
      <c r="K15" s="133" t="n">
        <f aca="false">IF(X15="","",X15)</f>
        <v>8.5</v>
      </c>
      <c r="L15" s="99" t="n">
        <f aca="false">IF(X15="","",H15*I15*K15)</f>
        <v>1836</v>
      </c>
      <c r="M15" s="136"/>
      <c r="N15" s="137" t="n">
        <f aca="false">IF(B15="","",(C15+D15+ IF(J15="",0,J15) + IF(L15="",0,L15)+M15))</f>
        <v>2561.2</v>
      </c>
      <c r="Q15" s="145" t="s">
        <v>204</v>
      </c>
      <c r="R15" s="170" t="s">
        <v>181</v>
      </c>
      <c r="S15" s="140" t="s">
        <v>231</v>
      </c>
      <c r="T15" s="141" t="s">
        <v>232</v>
      </c>
      <c r="U15" s="142" t="n">
        <v>20</v>
      </c>
      <c r="V15" s="142" t="n">
        <v>12</v>
      </c>
      <c r="W15" s="143" t="n">
        <v>18</v>
      </c>
      <c r="X15" s="140" t="n">
        <v>8.5</v>
      </c>
      <c r="Y15" s="136"/>
    </row>
    <row r="16" customFormat="false" ht="15" hidden="false" customHeight="false" outlineLevel="0" collapsed="false">
      <c r="A16" s="131" t="str">
        <f aca="false">IF(Q16="","",Q16)</f>
        <v>Pen&amp;Paper</v>
      </c>
      <c r="B16" s="131" t="str">
        <f aca="false">IF(R16="","",R16)</f>
        <v>FZ</v>
      </c>
      <c r="C16" s="132" t="n">
        <f aca="false">IF(B16="","",$C$3)</f>
        <v>250</v>
      </c>
      <c r="D16" s="99"/>
      <c r="E16" s="133" t="str">
        <f aca="false">IF(S16="","",S16)</f>
        <v/>
      </c>
      <c r="F16" s="133" t="str">
        <f aca="false">IF(T16="","",T16)</f>
        <v/>
      </c>
      <c r="G16" s="134" t="str">
        <f aca="false">IF(U16="","",U16)</f>
        <v/>
      </c>
      <c r="H16" s="134" t="str">
        <f aca="false">IF(V16="","",V16)</f>
        <v/>
      </c>
      <c r="I16" s="134" t="str">
        <f aca="false">IF(W16="","",W16)</f>
        <v/>
      </c>
      <c r="J16" s="135" t="str">
        <f aca="false">IF(G16="","",(G16*2)*(H16/4*0.22)*I16)</f>
        <v/>
      </c>
      <c r="K16" s="133" t="str">
        <f aca="false">IF(X16="","",X16)</f>
        <v/>
      </c>
      <c r="L16" s="99" t="str">
        <f aca="false">IF(X16="","",H16*I16*K16)</f>
        <v/>
      </c>
      <c r="M16" s="136"/>
      <c r="N16" s="137" t="n">
        <f aca="false">IF(B16="","",(C16+D16+ IF(J16="",0,J16) + IF(L16="",0,L16)+M16))</f>
        <v>250</v>
      </c>
      <c r="Q16" s="138" t="s">
        <v>233</v>
      </c>
      <c r="R16" s="170" t="s">
        <v>183</v>
      </c>
      <c r="S16" s="140"/>
      <c r="T16" s="141"/>
      <c r="U16" s="142"/>
      <c r="V16" s="142"/>
      <c r="W16" s="143"/>
      <c r="X16" s="140"/>
      <c r="Y16" s="136"/>
    </row>
    <row r="17" customFormat="false" ht="15" hidden="false" customHeight="false" outlineLevel="0" collapsed="false">
      <c r="A17" s="131" t="str">
        <f aca="false">IF(Q17="","",Q17)</f>
        <v>Schwertkampf</v>
      </c>
      <c r="B17" s="131" t="str">
        <f aca="false">IF(R17="","",R17)</f>
        <v/>
      </c>
      <c r="C17" s="132" t="str">
        <f aca="false">IF(B17="","",$C$3)</f>
        <v/>
      </c>
      <c r="D17" s="99"/>
      <c r="E17" s="133" t="str">
        <f aca="false">IF(S17="","",S17)</f>
        <v/>
      </c>
      <c r="F17" s="133" t="str">
        <f aca="false">IF(T17="","",T17)</f>
        <v/>
      </c>
      <c r="G17" s="134" t="str">
        <f aca="false">IF(U17="","",U17)</f>
        <v/>
      </c>
      <c r="H17" s="134" t="str">
        <f aca="false">IF(V17="","",V17)</f>
        <v/>
      </c>
      <c r="I17" s="134" t="str">
        <f aca="false">IF(W17="","",W17)</f>
        <v/>
      </c>
      <c r="J17" s="135" t="str">
        <f aca="false">IF(G17="","",(G17*2)*(H17/4*0.22)*I17)</f>
        <v/>
      </c>
      <c r="K17" s="133" t="str">
        <f aca="false">IF(X17="","",X17)</f>
        <v/>
      </c>
      <c r="L17" s="99" t="str">
        <f aca="false">IF(X17="","",H17*I17*K17)</f>
        <v/>
      </c>
      <c r="M17" s="136"/>
      <c r="N17" s="137" t="str">
        <f aca="false">IF(B17="","",(C17+D17+ IF(J17="",0,J17) + IF(L17="",0,L17)+M17))</f>
        <v/>
      </c>
      <c r="Q17" s="133" t="s">
        <v>234</v>
      </c>
      <c r="R17" s="171"/>
      <c r="S17" s="140"/>
      <c r="T17" s="141"/>
      <c r="U17" s="142"/>
      <c r="V17" s="142"/>
      <c r="W17" s="143"/>
      <c r="X17" s="140"/>
      <c r="Y17" s="136"/>
    </row>
    <row r="18" customFormat="false" ht="15" hidden="false" customHeight="false" outlineLevel="0" collapsed="false">
      <c r="A18" s="131" t="str">
        <f aca="false">IF(Q18="","",Q18)</f>
        <v>Schwimmen</v>
      </c>
      <c r="B18" s="131" t="str">
        <f aca="false">IF(R18="","",R18)</f>
        <v>SP</v>
      </c>
      <c r="C18" s="132" t="n">
        <f aca="false">IF(B18="","",$C$3)</f>
        <v>250</v>
      </c>
      <c r="D18" s="99"/>
      <c r="E18" s="133" t="str">
        <f aca="false">IF(S18="","",S18)</f>
        <v/>
      </c>
      <c r="F18" s="133" t="str">
        <f aca="false">IF(T18="","",T18)</f>
        <v/>
      </c>
      <c r="G18" s="134" t="str">
        <f aca="false">IF(U18="","",U18)</f>
        <v/>
      </c>
      <c r="H18" s="134" t="n">
        <f aca="false">IF(V18="","",V18)</f>
        <v>12</v>
      </c>
      <c r="I18" s="134" t="n">
        <f aca="false">IF(W18="","",W18)</f>
        <v>18</v>
      </c>
      <c r="J18" s="135" t="str">
        <f aca="false">IF(G18="","",(G18*2)*(H18/4*0.22)*I18)</f>
        <v/>
      </c>
      <c r="K18" s="133" t="n">
        <f aca="false">IF(X18="","",X18)</f>
        <v>2.17</v>
      </c>
      <c r="L18" s="99" t="n">
        <f aca="false">IF(X18="","",H18*I18*K18)</f>
        <v>468.72</v>
      </c>
      <c r="M18" s="136"/>
      <c r="N18" s="137" t="n">
        <f aca="false">IF(B18="","",(C18+D18+ IF(J18="",0,J18) + IF(L18="",0,L18)+M18))</f>
        <v>718.72</v>
      </c>
      <c r="Q18" s="145" t="s">
        <v>214</v>
      </c>
      <c r="R18" s="170" t="s">
        <v>181</v>
      </c>
      <c r="S18" s="140"/>
      <c r="T18" s="141"/>
      <c r="U18" s="142"/>
      <c r="V18" s="142" t="n">
        <v>12</v>
      </c>
      <c r="W18" s="143" t="n">
        <v>18</v>
      </c>
      <c r="X18" s="140" t="n">
        <v>2.17</v>
      </c>
      <c r="Y18" s="136"/>
    </row>
    <row r="19" customFormat="false" ht="15" hidden="false" customHeight="false" outlineLevel="0" collapsed="false">
      <c r="A19" s="131" t="str">
        <f aca="false">IF(Q19="","",Q19)</f>
        <v>Selbstverteidigung</v>
      </c>
      <c r="B19" s="131" t="str">
        <f aca="false">IF(R19="","",R19)</f>
        <v>SP</v>
      </c>
      <c r="C19" s="132" t="n">
        <f aca="false">IF(B19="","",$C$3)</f>
        <v>250</v>
      </c>
      <c r="D19" s="99"/>
      <c r="E19" s="133" t="str">
        <f aca="false">IF(S19="","",S19)</f>
        <v>Alleen</v>
      </c>
      <c r="F19" s="133" t="str">
        <f aca="false">IF(T19="","",T19)</f>
        <v/>
      </c>
      <c r="G19" s="134" t="str">
        <f aca="false">IF(U19="","",U19)</f>
        <v/>
      </c>
      <c r="H19" s="134" t="str">
        <f aca="false">IF(V19="","",V19)</f>
        <v/>
      </c>
      <c r="I19" s="134" t="str">
        <f aca="false">IF(W19="","",W19)</f>
        <v/>
      </c>
      <c r="J19" s="135" t="str">
        <f aca="false">IF(G19="","",(G19*2)*(H19/4*0.22)*I19)</f>
        <v/>
      </c>
      <c r="K19" s="133" t="str">
        <f aca="false">IF(X19="","",X19)</f>
        <v/>
      </c>
      <c r="L19" s="99" t="str">
        <f aca="false">IF(X19="","",H19*I19*K19)</f>
        <v/>
      </c>
      <c r="M19" s="136"/>
      <c r="N19" s="137" t="n">
        <f aca="false">IF(B19="","",(C19+D19+ IF(J19="",0,J19) + IF(L19="",0,L19)+M19))</f>
        <v>250</v>
      </c>
      <c r="Q19" s="138" t="s">
        <v>235</v>
      </c>
      <c r="R19" s="170" t="s">
        <v>181</v>
      </c>
      <c r="S19" s="140" t="s">
        <v>226</v>
      </c>
      <c r="T19" s="141"/>
      <c r="U19" s="142"/>
      <c r="V19" s="142"/>
      <c r="W19" s="143"/>
      <c r="X19" s="140"/>
      <c r="Y19" s="136"/>
    </row>
    <row r="20" customFormat="false" ht="15" hidden="false" customHeight="false" outlineLevel="0" collapsed="false">
      <c r="A20" s="131" t="str">
        <f aca="false">IF(Q20="","",Q20)</f>
        <v>Tanzkurs</v>
      </c>
      <c r="B20" s="131" t="str">
        <f aca="false">IF(R20="","",R20)</f>
        <v>FZ</v>
      </c>
      <c r="C20" s="132" t="n">
        <f aca="false">IF(B20="","",$C$3)</f>
        <v>250</v>
      </c>
      <c r="D20" s="99"/>
      <c r="E20" s="133" t="str">
        <f aca="false">IF(S20="","",S20)</f>
        <v/>
      </c>
      <c r="F20" s="133" t="str">
        <f aca="false">IF(T20="","",T20)</f>
        <v/>
      </c>
      <c r="G20" s="134" t="str">
        <f aca="false">IF(U20="","",U20)</f>
        <v/>
      </c>
      <c r="H20" s="134" t="str">
        <f aca="false">IF(V20="","",V20)</f>
        <v/>
      </c>
      <c r="I20" s="134" t="str">
        <f aca="false">IF(W20="","",W20)</f>
        <v/>
      </c>
      <c r="J20" s="135" t="str">
        <f aca="false">IF(G20="","",(G20*2)*(H20/4*0.22)*I20)</f>
        <v/>
      </c>
      <c r="K20" s="133" t="str">
        <f aca="false">IF(X20="","",X20)</f>
        <v/>
      </c>
      <c r="L20" s="99" t="str">
        <f aca="false">IF(X20="","",H20*I20*K20)</f>
        <v/>
      </c>
      <c r="M20" s="136"/>
      <c r="N20" s="137" t="n">
        <f aca="false">IF(B20="","",(C20+D20+ IF(J20="",0,J20) + IF(L20="",0,L20)+M20))</f>
        <v>250</v>
      </c>
      <c r="Q20" s="133" t="s">
        <v>236</v>
      </c>
      <c r="R20" s="171" t="s">
        <v>183</v>
      </c>
      <c r="S20" s="140"/>
      <c r="T20" s="141"/>
      <c r="U20" s="142"/>
      <c r="V20" s="142"/>
      <c r="W20" s="143"/>
      <c r="X20" s="140"/>
      <c r="Y20" s="136"/>
    </row>
    <row r="21" customFormat="false" ht="15" hidden="false" customHeight="false" outlineLevel="0" collapsed="false">
      <c r="A21" s="131" t="str">
        <f aca="false">IF(Q21="","",Q21)</f>
        <v>Thai Bo</v>
      </c>
      <c r="B21" s="131" t="str">
        <f aca="false">IF(R21="","",R21)</f>
        <v/>
      </c>
      <c r="C21" s="132" t="str">
        <f aca="false">IF(B21="","",$C$3)</f>
        <v/>
      </c>
      <c r="D21" s="99"/>
      <c r="E21" s="133" t="str">
        <f aca="false">IF(S21="","",S21)</f>
        <v/>
      </c>
      <c r="F21" s="133" t="str">
        <f aca="false">IF(T21="","",T21)</f>
        <v/>
      </c>
      <c r="G21" s="134" t="str">
        <f aca="false">IF(U21="","",U21)</f>
        <v/>
      </c>
      <c r="H21" s="134" t="str">
        <f aca="false">IF(V21="","",V21)</f>
        <v/>
      </c>
      <c r="I21" s="134" t="str">
        <f aca="false">IF(W21="","",W21)</f>
        <v/>
      </c>
      <c r="J21" s="135" t="str">
        <f aca="false">IF(G21="","",(G21*2)*(H21/4*0.22)*I21)</f>
        <v/>
      </c>
      <c r="K21" s="133"/>
      <c r="L21" s="99" t="str">
        <f aca="false">IF(X21="","",H21*I21*K21)</f>
        <v/>
      </c>
      <c r="M21" s="136"/>
      <c r="N21" s="137" t="str">
        <f aca="false">IF(B21="","",(C21+D21+ IF(J21="",0,J21) + IF(L21="",0,L21)+M21))</f>
        <v/>
      </c>
      <c r="Q21" s="133" t="s">
        <v>237</v>
      </c>
      <c r="R21" s="171"/>
      <c r="S21" s="140"/>
      <c r="T21" s="141"/>
      <c r="U21" s="142"/>
      <c r="V21" s="142"/>
      <c r="W21" s="143"/>
      <c r="X21" s="140"/>
      <c r="Y21" s="136"/>
    </row>
    <row r="22" customFormat="false" ht="15" hidden="false" customHeight="false" outlineLevel="0" collapsed="false">
      <c r="A22" s="131" t="str">
        <f aca="false">IF(Q22="","",Q22)</f>
        <v>Turnen</v>
      </c>
      <c r="B22" s="131" t="str">
        <f aca="false">IF(R22="","",R22)</f>
        <v>FZ</v>
      </c>
      <c r="C22" s="132" t="n">
        <f aca="false">IF(B22="","",$C$3)</f>
        <v>250</v>
      </c>
      <c r="D22" s="99"/>
      <c r="E22" s="133" t="str">
        <f aca="false">IF(S22="","",S22)</f>
        <v>Alleen</v>
      </c>
      <c r="F22" s="133" t="str">
        <f aca="false">IF(T22="","",T22)</f>
        <v/>
      </c>
      <c r="G22" s="134" t="str">
        <f aca="false">IF(U22="","",U22)</f>
        <v/>
      </c>
      <c r="H22" s="134" t="str">
        <f aca="false">IF(V22="","",V22)</f>
        <v/>
      </c>
      <c r="I22" s="134" t="str">
        <f aca="false">IF(W22="","",W22)</f>
        <v/>
      </c>
      <c r="J22" s="135" t="str">
        <f aca="false">IF(G22="","",(G22*2)*(H22/4*0.22)*I22)</f>
        <v/>
      </c>
      <c r="K22" s="133" t="str">
        <f aca="false">IF(X22="","",X22)</f>
        <v/>
      </c>
      <c r="L22" s="99" t="str">
        <f aca="false">IF(X22="","",H22*I22*K22)</f>
        <v/>
      </c>
      <c r="M22" s="136"/>
      <c r="N22" s="137" t="n">
        <f aca="false">IF(B22="","",(C22+D22+ IF(J22="",0,J22) + IF(L22="",0,L22)+M22))</f>
        <v>250</v>
      </c>
      <c r="Q22" s="133" t="s">
        <v>238</v>
      </c>
      <c r="R22" s="171" t="s">
        <v>183</v>
      </c>
      <c r="S22" s="140" t="s">
        <v>226</v>
      </c>
      <c r="T22" s="141"/>
      <c r="U22" s="142"/>
      <c r="V22" s="142"/>
      <c r="W22" s="143"/>
      <c r="X22" s="140"/>
      <c r="Y22" s="136"/>
    </row>
    <row r="23" customFormat="false" ht="15" hidden="false" customHeight="false" outlineLevel="0" collapsed="false">
      <c r="A23" s="131" t="str">
        <f aca="false">IF(Q23="","",Q23)</f>
        <v>Volleyball</v>
      </c>
      <c r="B23" s="131" t="str">
        <f aca="false">IF(R23="","",R23)</f>
        <v>FZ</v>
      </c>
      <c r="C23" s="132" t="n">
        <f aca="false">IF(B23="","",$C$3)</f>
        <v>250</v>
      </c>
      <c r="D23" s="99"/>
      <c r="E23" s="133" t="str">
        <f aca="false">IF(S23="","",S23)</f>
        <v/>
      </c>
      <c r="F23" s="133" t="str">
        <f aca="false">IF(T23="","",T23)</f>
        <v/>
      </c>
      <c r="G23" s="134" t="str">
        <f aca="false">IF(U23="","",U23)</f>
        <v/>
      </c>
      <c r="H23" s="134" t="str">
        <f aca="false">IF(V23="","",V23)</f>
        <v/>
      </c>
      <c r="I23" s="134" t="str">
        <f aca="false">IF(W23="","",W23)</f>
        <v/>
      </c>
      <c r="J23" s="135" t="str">
        <f aca="false">IF(G23="","",(G23*2)*(H23/4*0.22)*I23)</f>
        <v/>
      </c>
      <c r="K23" s="133" t="str">
        <f aca="false">IF(X23="","",X23)</f>
        <v/>
      </c>
      <c r="L23" s="99" t="str">
        <f aca="false">IF(X23="","",H23*I23*K23)</f>
        <v/>
      </c>
      <c r="M23" s="136"/>
      <c r="N23" s="137" t="n">
        <f aca="false">IF(B23="","",(C23+D23+ IF(J23="",0,J23) + IF(L23="",0,L23)+M23))</f>
        <v>250</v>
      </c>
      <c r="Q23" s="145" t="s">
        <v>223</v>
      </c>
      <c r="R23" s="170" t="s">
        <v>183</v>
      </c>
      <c r="S23" s="140"/>
      <c r="T23" s="141"/>
      <c r="U23" s="142"/>
      <c r="V23" s="142"/>
      <c r="W23" s="143"/>
      <c r="X23" s="140"/>
      <c r="Y23" s="136"/>
    </row>
    <row r="24" customFormat="false" ht="15" hidden="false" customHeight="false" outlineLevel="0" collapsed="false">
      <c r="A24" s="131" t="str">
        <f aca="false">IF(Q24="","",Q24)</f>
        <v>Zumba</v>
      </c>
      <c r="B24" s="131" t="str">
        <f aca="false">IF(R24="","",R24)</f>
        <v>FZ</v>
      </c>
      <c r="C24" s="132" t="n">
        <f aca="false">IF(B24="","",$C$3)</f>
        <v>250</v>
      </c>
      <c r="D24" s="99"/>
      <c r="E24" s="133" t="str">
        <f aca="false">IF(S24="","",S24)</f>
        <v/>
      </c>
      <c r="F24" s="133" t="str">
        <f aca="false">IF(T24="","",T24)</f>
        <v/>
      </c>
      <c r="G24" s="134" t="str">
        <f aca="false">IF(U24="","",U24)</f>
        <v/>
      </c>
      <c r="H24" s="134" t="str">
        <f aca="false">IF(V24="","",V24)</f>
        <v/>
      </c>
      <c r="I24" s="134" t="str">
        <f aca="false">IF(W24="","",W24)</f>
        <v/>
      </c>
      <c r="J24" s="135" t="str">
        <f aca="false">IF(G24="","",(G24*2)*(H24/4*0.22)*I24)</f>
        <v/>
      </c>
      <c r="K24" s="133" t="str">
        <f aca="false">IF(X24="","",X24)</f>
        <v/>
      </c>
      <c r="L24" s="99" t="str">
        <f aca="false">IF(X24="","",H24*I24*K24)</f>
        <v/>
      </c>
      <c r="M24" s="136"/>
      <c r="N24" s="137" t="n">
        <f aca="false">IF(B24="","",(C24+D24+ IF(J24="",0,J24) + IF(L24="",0,L24)+M24))</f>
        <v>250</v>
      </c>
      <c r="Q24" s="138" t="s">
        <v>239</v>
      </c>
      <c r="R24" s="170" t="s">
        <v>183</v>
      </c>
      <c r="S24" s="140"/>
      <c r="T24" s="141"/>
      <c r="U24" s="142"/>
      <c r="V24" s="142"/>
      <c r="W24" s="143"/>
      <c r="X24" s="140"/>
      <c r="Y24" s="136"/>
    </row>
    <row r="25" customFormat="false" ht="15" hidden="false" customHeight="false" outlineLevel="0" collapsed="false">
      <c r="A25" s="131" t="str">
        <f aca="false">IF(Q25="","",Q25)</f>
        <v>Yoga</v>
      </c>
      <c r="B25" s="131" t="str">
        <f aca="false">IF(R25="","",R25)</f>
        <v>SP</v>
      </c>
      <c r="C25" s="132" t="n">
        <f aca="false">IF(B25="","",$C$3)</f>
        <v>250</v>
      </c>
      <c r="D25" s="99"/>
      <c r="E25" s="133" t="str">
        <f aca="false">IF(S25="","",S25)</f>
        <v>INJOY</v>
      </c>
      <c r="F25" s="133" t="str">
        <f aca="false">IF(T25="","",T25)</f>
        <v>Villingen</v>
      </c>
      <c r="G25" s="134" t="n">
        <f aca="false">IF(U25="","",U25)</f>
        <v>6</v>
      </c>
      <c r="H25" s="134" t="n">
        <f aca="false">IF(V25="","",V25)</f>
        <v>12</v>
      </c>
      <c r="I25" s="134" t="n">
        <f aca="false">IF(W25="","",W25)</f>
        <v>18</v>
      </c>
      <c r="J25" s="135" t="n">
        <f aca="false">IF(G25="","",(G25*2)*(H25/4*0.22)*I25)</f>
        <v>142.56</v>
      </c>
      <c r="K25" s="133" t="n">
        <f aca="false">IF(X25="","",X25)</f>
        <v>8.5</v>
      </c>
      <c r="L25" s="99" t="n">
        <f aca="false">IF(X25="","",H25*I25*K25)</f>
        <v>1836</v>
      </c>
      <c r="M25" s="136"/>
      <c r="N25" s="137" t="n">
        <f aca="false">IF(B25="","",(C25+D25+ IF(J25="",0,J25) + IF(L25="",0,L25)+M25))</f>
        <v>2228.56</v>
      </c>
      <c r="Q25" s="149" t="s">
        <v>240</v>
      </c>
      <c r="R25" s="172" t="s">
        <v>181</v>
      </c>
      <c r="S25" s="140" t="s">
        <v>241</v>
      </c>
      <c r="T25" s="141" t="s">
        <v>189</v>
      </c>
      <c r="U25" s="142" t="n">
        <v>6</v>
      </c>
      <c r="V25" s="142" t="n">
        <v>12</v>
      </c>
      <c r="W25" s="143" t="n">
        <v>18</v>
      </c>
      <c r="X25" s="140" t="n">
        <v>8.5</v>
      </c>
      <c r="Y25" s="136"/>
    </row>
    <row r="26" customFormat="false" ht="15" hidden="false" customHeight="false" outlineLevel="0" collapsed="false">
      <c r="A26" s="131"/>
      <c r="B26" s="131"/>
      <c r="C26" s="132"/>
      <c r="D26" s="99"/>
      <c r="E26" s="133"/>
      <c r="F26" s="133"/>
      <c r="G26" s="134"/>
      <c r="H26" s="134"/>
      <c r="I26" s="134"/>
      <c r="J26" s="135" t="str">
        <f aca="false">IF(G26="","",(G26*2)*(H26/4*0.22)*I26)</f>
        <v/>
      </c>
      <c r="K26" s="133"/>
      <c r="L26" s="99" t="str">
        <f aca="false">IF(X26="","",H26*I26*K26)</f>
        <v/>
      </c>
      <c r="M26" s="136"/>
      <c r="N26" s="137"/>
      <c r="Q26" s="149"/>
      <c r="R26" s="172"/>
      <c r="S26" s="140"/>
      <c r="T26" s="141"/>
      <c r="U26" s="142"/>
      <c r="V26" s="142"/>
      <c r="W26" s="143"/>
      <c r="X26" s="140"/>
      <c r="Y26" s="136"/>
    </row>
    <row r="27" customFormat="false" ht="15" hidden="false" customHeight="false" outlineLevel="0" collapsed="false">
      <c r="A27" s="131"/>
      <c r="B27" s="131"/>
      <c r="C27" s="132"/>
      <c r="D27" s="99"/>
      <c r="E27" s="133"/>
      <c r="F27" s="133"/>
      <c r="G27" s="134"/>
      <c r="H27" s="134"/>
      <c r="I27" s="134"/>
      <c r="J27" s="135" t="str">
        <f aca="false">IF(G27="","",(G27*2)*(H27/4*0.22)*I27)</f>
        <v/>
      </c>
      <c r="K27" s="133"/>
      <c r="L27" s="99" t="str">
        <f aca="false">IF(X27="","",H27*I27*K27)</f>
        <v/>
      </c>
      <c r="M27" s="136"/>
      <c r="N27" s="137"/>
      <c r="Q27" s="149"/>
      <c r="R27" s="172"/>
      <c r="S27" s="140"/>
      <c r="T27" s="141"/>
      <c r="U27" s="142"/>
      <c r="V27" s="142"/>
      <c r="W27" s="143"/>
      <c r="X27" s="140"/>
      <c r="Y27" s="136"/>
    </row>
    <row r="28" customFormat="false" ht="15" hidden="false" customHeight="false" outlineLevel="0" collapsed="false">
      <c r="A28" s="131"/>
      <c r="B28" s="131"/>
      <c r="C28" s="132"/>
      <c r="D28" s="99"/>
      <c r="E28" s="133"/>
      <c r="F28" s="133"/>
      <c r="G28" s="134"/>
      <c r="H28" s="134"/>
      <c r="I28" s="134"/>
      <c r="J28" s="135" t="str">
        <f aca="false">IF(G28="","",(G28*2)*(H28/4*0.22)*I28)</f>
        <v/>
      </c>
      <c r="K28" s="133"/>
      <c r="L28" s="99" t="str">
        <f aca="false">IF(X28="","",H28*I28*K28)</f>
        <v/>
      </c>
      <c r="M28" s="136"/>
      <c r="N28" s="137"/>
      <c r="Q28" s="149"/>
      <c r="R28" s="172"/>
      <c r="S28" s="140"/>
      <c r="T28" s="141"/>
      <c r="U28" s="142"/>
      <c r="V28" s="142"/>
      <c r="W28" s="143"/>
      <c r="X28" s="140"/>
      <c r="Y28" s="136"/>
    </row>
    <row r="29" customFormat="false" ht="15" hidden="false" customHeight="false" outlineLevel="0" collapsed="false">
      <c r="A29" s="131"/>
      <c r="B29" s="131"/>
      <c r="C29" s="132"/>
      <c r="D29" s="99"/>
      <c r="E29" s="133"/>
      <c r="F29" s="133"/>
      <c r="G29" s="134"/>
      <c r="H29" s="134"/>
      <c r="I29" s="134"/>
      <c r="J29" s="135" t="str">
        <f aca="false">IF(G29="","",(G29*2)*(H29/4*0.22)*I29)</f>
        <v/>
      </c>
      <c r="K29" s="133"/>
      <c r="L29" s="99" t="str">
        <f aca="false">IF(X29="","",H29*I29*K29)</f>
        <v/>
      </c>
      <c r="M29" s="136"/>
      <c r="N29" s="137"/>
      <c r="Q29" s="149"/>
      <c r="R29" s="172"/>
      <c r="S29" s="140"/>
      <c r="T29" s="141"/>
      <c r="U29" s="142"/>
      <c r="V29" s="142"/>
      <c r="W29" s="143"/>
      <c r="X29" s="140"/>
      <c r="Y29" s="136"/>
    </row>
    <row r="30" customFormat="false" ht="15" hidden="false" customHeight="false" outlineLevel="0" collapsed="false">
      <c r="A30" s="131" t="str">
        <f aca="false">IF(Q30="","",Q30)</f>
        <v/>
      </c>
      <c r="B30" s="131" t="str">
        <f aca="false">IF(R30="","",R30)</f>
        <v/>
      </c>
      <c r="C30" s="132" t="str">
        <f aca="false">IF(B30="","",$C$3)</f>
        <v/>
      </c>
      <c r="D30" s="99"/>
      <c r="E30" s="133" t="str">
        <f aca="false">IF(S30="","",S30)</f>
        <v/>
      </c>
      <c r="F30" s="133" t="str">
        <f aca="false">IF(T30="","",T30)</f>
        <v/>
      </c>
      <c r="G30" s="134" t="str">
        <f aca="false">IF(U30="","",U30)</f>
        <v/>
      </c>
      <c r="H30" s="134" t="str">
        <f aca="false">IF(V30="","",V30)</f>
        <v/>
      </c>
      <c r="I30" s="134" t="str">
        <f aca="false">IF(W30="","",W30)</f>
        <v/>
      </c>
      <c r="J30" s="135" t="str">
        <f aca="false">IF(G30="","",(G30*2)*(H30/4*0.22)*I30)</f>
        <v/>
      </c>
      <c r="K30" s="133" t="str">
        <f aca="false">IF(X30="","",X30)</f>
        <v/>
      </c>
      <c r="L30" s="99" t="str">
        <f aca="false">IF(X30="","",H30*I30*K30)</f>
        <v/>
      </c>
      <c r="M30" s="136"/>
      <c r="N30" s="137" t="str">
        <f aca="false">IF(B30="","",(C30+D30+ IF(J30="",0,J30) + IF(L30="",0,L30)+M30))</f>
        <v/>
      </c>
      <c r="Q30" s="149"/>
      <c r="R30" s="172"/>
      <c r="S30" s="140"/>
      <c r="T30" s="141"/>
      <c r="U30" s="142"/>
      <c r="V30" s="142"/>
      <c r="W30" s="143"/>
      <c r="X30" s="140"/>
      <c r="Y30" s="136"/>
    </row>
    <row r="31" customFormat="false" ht="15" hidden="false" customHeight="false" outlineLevel="0" collapsed="false">
      <c r="A31" s="131" t="str">
        <f aca="false">IF(Q31="","",Q31)</f>
        <v/>
      </c>
      <c r="B31" s="131" t="str">
        <f aca="false">IF(R31="","",R31)</f>
        <v/>
      </c>
      <c r="C31" s="132" t="str">
        <f aca="false">IF(B31="","",$C$3)</f>
        <v/>
      </c>
      <c r="D31" s="99"/>
      <c r="E31" s="133" t="str">
        <f aca="false">IF(S31="","",S31)</f>
        <v/>
      </c>
      <c r="F31" s="133" t="str">
        <f aca="false">IF(T31="","",T31)</f>
        <v/>
      </c>
      <c r="G31" s="134" t="str">
        <f aca="false">IF(U31="","",U31)</f>
        <v/>
      </c>
      <c r="H31" s="134" t="str">
        <f aca="false">IF(V31="","",V31)</f>
        <v/>
      </c>
      <c r="I31" s="134" t="str">
        <f aca="false">IF(W31="","",W31)</f>
        <v/>
      </c>
      <c r="J31" s="135" t="str">
        <f aca="false">IF(G31="","",(G31*2)*(H31/4*0.22)*I31)</f>
        <v/>
      </c>
      <c r="K31" s="133" t="str">
        <f aca="false">IF(X31="","",X31)</f>
        <v/>
      </c>
      <c r="L31" s="99" t="str">
        <f aca="false">IF(X31="","",H31*I31*K31)</f>
        <v/>
      </c>
      <c r="M31" s="136"/>
      <c r="N31" s="137" t="str">
        <f aca="false">IF(B31="","",(C31+D31+ IF(J31="",0,J31) + IF(L31="",0,L31)+M31))</f>
        <v/>
      </c>
      <c r="Q31" s="144"/>
      <c r="R31" s="173"/>
      <c r="S31" s="140"/>
      <c r="T31" s="141"/>
      <c r="U31" s="142"/>
      <c r="V31" s="142"/>
      <c r="W31" s="143"/>
      <c r="X31" s="140"/>
      <c r="Y31" s="136"/>
    </row>
    <row r="32" customFormat="false" ht="15" hidden="false" customHeight="false" outlineLevel="0" collapsed="false">
      <c r="A32" s="131" t="str">
        <f aca="false">IF(Q32="","",Q32)</f>
        <v/>
      </c>
      <c r="B32" s="131" t="str">
        <f aca="false">IF(R32="","",R32)</f>
        <v/>
      </c>
      <c r="C32" s="132" t="str">
        <f aca="false">IF(B32="","",$C$3)</f>
        <v/>
      </c>
      <c r="D32" s="99"/>
      <c r="E32" s="133" t="str">
        <f aca="false">IF(S32="","",S32)</f>
        <v/>
      </c>
      <c r="F32" s="133" t="str">
        <f aca="false">IF(T32="","",T32)</f>
        <v/>
      </c>
      <c r="G32" s="134" t="str">
        <f aca="false">IF(U32="","",U32)</f>
        <v/>
      </c>
      <c r="H32" s="134" t="str">
        <f aca="false">IF(V32="","",V32)</f>
        <v/>
      </c>
      <c r="I32" s="134" t="str">
        <f aca="false">IF(W32="","",W32)</f>
        <v/>
      </c>
      <c r="J32" s="135" t="str">
        <f aca="false">IF(G32="","",(G32*2)*(H32/4*0.22)*I32)</f>
        <v/>
      </c>
      <c r="K32" s="133" t="str">
        <f aca="false">IF(X32="","",X32)</f>
        <v/>
      </c>
      <c r="L32" s="99" t="str">
        <f aca="false">IF(X32="","",H32*I32*K32)</f>
        <v/>
      </c>
      <c r="M32" s="136"/>
      <c r="N32" s="137" t="str">
        <f aca="false">IF(B32="","",(C32+D32+ IF(J32="",0,J32) + IF(L32="",0,L32)+M32))</f>
        <v/>
      </c>
      <c r="Q32" s="144"/>
      <c r="R32" s="172"/>
      <c r="S32" s="140"/>
      <c r="T32" s="141"/>
      <c r="U32" s="142"/>
      <c r="V32" s="142"/>
      <c r="W32" s="143"/>
      <c r="X32" s="140"/>
      <c r="Y32" s="136"/>
    </row>
    <row r="33" customFormat="false" ht="15.75" hidden="false" customHeight="false" outlineLevel="0" collapsed="false">
      <c r="A33" s="153"/>
      <c r="B33" s="154"/>
      <c r="C33" s="155"/>
      <c r="D33" s="156"/>
      <c r="E33" s="157"/>
      <c r="F33" s="158"/>
      <c r="G33" s="159"/>
      <c r="H33" s="159"/>
      <c r="I33" s="159"/>
      <c r="J33" s="160" t="str">
        <f aca="false">IF(G33="","",(G33*2)*(H33/4*0.22)*I33)</f>
        <v/>
      </c>
      <c r="K33" s="157"/>
      <c r="L33" s="156"/>
      <c r="M33" s="161"/>
      <c r="N33" s="160"/>
      <c r="Q33" s="157"/>
      <c r="R33" s="162"/>
      <c r="S33" s="157"/>
      <c r="T33" s="162"/>
      <c r="U33" s="163"/>
      <c r="V33" s="163"/>
      <c r="W33" s="164"/>
      <c r="X33" s="157"/>
      <c r="Y33" s="165"/>
    </row>
    <row r="34" s="38" customFormat="true" ht="15" hidden="false" customHeight="false" outlineLevel="0" collapsed="false">
      <c r="A34" s="93"/>
      <c r="B34" s="93"/>
      <c r="C34" s="93" t="n">
        <f aca="false">SUM(C6:C33)</f>
        <v>4250</v>
      </c>
      <c r="D34" s="93" t="n">
        <f aca="false">SUM(D6:D33)</f>
        <v>0</v>
      </c>
      <c r="E34" s="93" t="n">
        <f aca="false">SUM(E6:E33)</f>
        <v>0</v>
      </c>
      <c r="F34" s="166"/>
      <c r="G34" s="167" t="n">
        <f aca="false">SUM(G6:G33)</f>
        <v>32</v>
      </c>
      <c r="H34" s="167" t="n">
        <f aca="false">SUM(H6:H33)</f>
        <v>60</v>
      </c>
      <c r="I34" s="167" t="n">
        <f aca="false">SUM(I6:I33)</f>
        <v>90</v>
      </c>
      <c r="J34" s="93" t="n">
        <f aca="false">SUM(J6:J33)</f>
        <v>760.32</v>
      </c>
      <c r="K34" s="93" t="n">
        <f aca="false">SUM(K6:K33)</f>
        <v>34.67</v>
      </c>
      <c r="L34" s="93" t="n">
        <f aca="false">SUM(L6:L33)</f>
        <v>7488.72</v>
      </c>
      <c r="M34" s="93" t="n">
        <f aca="false">SUM(M6:M33)</f>
        <v>0</v>
      </c>
      <c r="N34" s="93" t="n">
        <f aca="false">SUM(N6:N33)</f>
        <v>12499.04</v>
      </c>
      <c r="Q34" s="89"/>
      <c r="R34" s="89"/>
      <c r="S34" s="89"/>
      <c r="T34" s="174"/>
      <c r="U34" s="175"/>
      <c r="V34" s="175"/>
      <c r="W34" s="175"/>
      <c r="X34" s="89"/>
      <c r="Y34" s="89"/>
    </row>
    <row r="36" s="3" customFormat="true" ht="15" hidden="false" customHeight="false" outlineLevel="0" collapsed="false">
      <c r="A36" s="46" t="s">
        <v>65</v>
      </c>
      <c r="B36" s="46"/>
      <c r="C36" s="46"/>
      <c r="D36" s="46"/>
      <c r="E36" s="46"/>
      <c r="G36" s="88"/>
      <c r="H36" s="88"/>
      <c r="I36" s="88"/>
      <c r="N36" s="89"/>
      <c r="Q36" s="46"/>
      <c r="R36" s="46"/>
      <c r="S36" s="46"/>
    </row>
    <row r="37" s="3" customFormat="true" ht="15" hidden="false" customHeight="false" outlineLevel="0" collapsed="false">
      <c r="A37" s="46" t="s">
        <v>151</v>
      </c>
      <c r="B37" s="46"/>
      <c r="C37" s="46"/>
      <c r="D37" s="46"/>
      <c r="E37" s="46"/>
      <c r="G37" s="88"/>
      <c r="H37" s="88"/>
      <c r="I37" s="88"/>
      <c r="N37" s="89"/>
      <c r="Q37" s="46"/>
      <c r="R37" s="46"/>
      <c r="S37" s="46"/>
    </row>
    <row r="39" customFormat="false" ht="15" hidden="false" customHeight="false" outlineLevel="0" collapsed="false">
      <c r="T39" s="87" t="s">
        <v>3</v>
      </c>
    </row>
  </sheetData>
  <mergeCells count="11">
    <mergeCell ref="A1:A2"/>
    <mergeCell ref="Q1:Q2"/>
    <mergeCell ref="C2:D2"/>
    <mergeCell ref="E2:J2"/>
    <mergeCell ref="K2:M2"/>
    <mergeCell ref="S2:W2"/>
    <mergeCell ref="X2:Y2"/>
    <mergeCell ref="A36:E36"/>
    <mergeCell ref="Q36:S36"/>
    <mergeCell ref="A37:E37"/>
    <mergeCell ref="Q37:S37"/>
  </mergeCells>
  <printOptions headings="false" gridLines="false" gridLinesSet="true" horizontalCentered="false" verticalCentered="false"/>
  <pageMargins left="0.708333333333333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C3D69B"/>
    <pageSetUpPr fitToPage="false"/>
  </sheetPr>
  <dimension ref="A1:AK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1015625" defaultRowHeight="15" zeroHeight="false" outlineLevelRow="0" outlineLevelCol="0"/>
  <cols>
    <col collapsed="false" customWidth="true" hidden="false" outlineLevel="0" max="1" min="1" style="3" width="17.73"/>
    <col collapsed="false" customWidth="true" hidden="false" outlineLevel="0" max="2" min="2" style="3" width="6.1"/>
    <col collapsed="false" customWidth="true" hidden="false" outlineLevel="0" max="3" min="3" style="43" width="8.87"/>
    <col collapsed="false" customWidth="true" hidden="false" outlineLevel="0" max="4" min="4" style="3" width="9.83"/>
    <col collapsed="false" customWidth="true" hidden="false" outlineLevel="0" max="5" min="5" style="3" width="10.66"/>
    <col collapsed="false" customWidth="true" hidden="false" outlineLevel="0" max="6" min="6" style="87" width="9.28"/>
    <col collapsed="false" customWidth="true" hidden="false" outlineLevel="0" max="7" min="7" style="88" width="6.66"/>
    <col collapsed="false" customWidth="true" hidden="false" outlineLevel="0" max="8" min="8" style="88" width="5.54"/>
    <col collapsed="false" customWidth="true" hidden="false" outlineLevel="0" max="9" min="9" style="88" width="5.82"/>
    <col collapsed="false" customWidth="true" hidden="false" outlineLevel="0" max="10" min="10" style="43" width="7.76"/>
    <col collapsed="false" customWidth="true" hidden="false" outlineLevel="0" max="11" min="11" style="43" width="5.12"/>
    <col collapsed="false" customWidth="true" hidden="false" outlineLevel="0" max="12" min="12" style="43" width="7.76"/>
    <col collapsed="false" customWidth="true" hidden="false" outlineLevel="0" max="13" min="13" style="43" width="9.01"/>
    <col collapsed="false" customWidth="true" hidden="false" outlineLevel="0" max="14" min="14" style="89" width="10.81"/>
    <col collapsed="false" customWidth="false" hidden="false" outlineLevel="0" max="16" min="15" style="3" width="11.08"/>
    <col collapsed="false" customWidth="true" hidden="false" outlineLevel="0" max="17" min="17" style="3" width="17.73"/>
    <col collapsed="false" customWidth="true" hidden="false" outlineLevel="0" max="18" min="18" style="3" width="6.1"/>
    <col collapsed="false" customWidth="true" hidden="false" outlineLevel="0" max="19" min="19" style="3" width="10.66"/>
    <col collapsed="false" customWidth="true" hidden="false" outlineLevel="0" max="20" min="20" style="87" width="9.28"/>
    <col collapsed="false" customWidth="true" hidden="false" outlineLevel="0" max="21" min="21" style="3" width="6.66"/>
    <col collapsed="false" customWidth="true" hidden="false" outlineLevel="0" max="22" min="22" style="3" width="5.54"/>
    <col collapsed="false" customWidth="true" hidden="false" outlineLevel="0" max="23" min="23" style="3" width="5.82"/>
    <col collapsed="false" customWidth="true" hidden="false" outlineLevel="0" max="24" min="24" style="43" width="5.12"/>
    <col collapsed="false" customWidth="true" hidden="false" outlineLevel="0" max="25" min="25" style="43" width="9.01"/>
    <col collapsed="false" customWidth="false" hidden="false" outlineLevel="0" max="1024" min="26" style="3" width="11.08"/>
  </cols>
  <sheetData>
    <row r="1" customFormat="false" ht="15" hidden="false" customHeight="false" outlineLevel="0" collapsed="false">
      <c r="A1" s="90" t="s">
        <v>242</v>
      </c>
      <c r="B1" s="91" t="s">
        <v>160</v>
      </c>
      <c r="C1" s="50"/>
      <c r="D1" s="6"/>
      <c r="E1" s="6"/>
      <c r="F1" s="76"/>
      <c r="G1" s="92"/>
      <c r="H1" s="92"/>
      <c r="I1" s="92"/>
      <c r="J1" s="50"/>
      <c r="K1" s="50"/>
      <c r="L1" s="50"/>
      <c r="M1" s="50"/>
      <c r="N1" s="93"/>
      <c r="O1" s="6"/>
      <c r="P1" s="6"/>
      <c r="Q1" s="90" t="s">
        <v>242</v>
      </c>
      <c r="R1" s="91" t="s">
        <v>160</v>
      </c>
      <c r="S1" s="6"/>
      <c r="T1" s="76"/>
      <c r="U1" s="6"/>
      <c r="V1" s="6"/>
      <c r="W1" s="6"/>
      <c r="X1" s="50"/>
      <c r="Y1" s="50"/>
    </row>
    <row r="2" customFormat="false" ht="15.75" hidden="false" customHeight="false" outlineLevel="0" collapsed="false">
      <c r="A2" s="90"/>
      <c r="B2" s="95" t="s">
        <v>161</v>
      </c>
      <c r="C2" s="96" t="s">
        <v>162</v>
      </c>
      <c r="D2" s="96"/>
      <c r="E2" s="97" t="s">
        <v>163</v>
      </c>
      <c r="F2" s="97"/>
      <c r="G2" s="97"/>
      <c r="H2" s="97"/>
      <c r="I2" s="97"/>
      <c r="J2" s="97"/>
      <c r="K2" s="98" t="s">
        <v>164</v>
      </c>
      <c r="L2" s="98"/>
      <c r="M2" s="98"/>
      <c r="N2" s="99"/>
      <c r="O2" s="6"/>
      <c r="P2" s="6"/>
      <c r="Q2" s="90"/>
      <c r="R2" s="95" t="s">
        <v>161</v>
      </c>
      <c r="S2" s="103" t="s">
        <v>163</v>
      </c>
      <c r="T2" s="103"/>
      <c r="U2" s="103"/>
      <c r="V2" s="103"/>
      <c r="W2" s="103"/>
      <c r="X2" s="98" t="s">
        <v>164</v>
      </c>
      <c r="Y2" s="98"/>
    </row>
    <row r="3" s="107" customFormat="true" ht="15" hidden="false" customHeight="false" outlineLevel="0" collapsed="false">
      <c r="A3" s="4" t="s">
        <v>165</v>
      </c>
      <c r="B3" s="100" t="n">
        <f aca="false">COUNTIF(B6:B76,"SP")</f>
        <v>8</v>
      </c>
      <c r="C3" s="101" t="n">
        <v>250</v>
      </c>
      <c r="D3" s="102"/>
      <c r="E3" s="103" t="s">
        <v>166</v>
      </c>
      <c r="F3" s="104" t="s">
        <v>167</v>
      </c>
      <c r="G3" s="105" t="s">
        <v>168</v>
      </c>
      <c r="H3" s="105" t="s">
        <v>160</v>
      </c>
      <c r="I3" s="105" t="s">
        <v>160</v>
      </c>
      <c r="J3" s="102"/>
      <c r="K3" s="101" t="s">
        <v>169</v>
      </c>
      <c r="L3" s="102"/>
      <c r="M3" s="102"/>
      <c r="N3" s="106" t="s">
        <v>170</v>
      </c>
      <c r="O3" s="100"/>
      <c r="P3" s="100"/>
      <c r="Q3" s="4" t="s">
        <v>165</v>
      </c>
      <c r="R3" s="100" t="n">
        <f aca="false">COUNTIF(R6:R76,"SP")</f>
        <v>8</v>
      </c>
      <c r="S3" s="103" t="s">
        <v>166</v>
      </c>
      <c r="T3" s="104" t="s">
        <v>167</v>
      </c>
      <c r="U3" s="108" t="s">
        <v>168</v>
      </c>
      <c r="V3" s="108" t="s">
        <v>160</v>
      </c>
      <c r="W3" s="108" t="s">
        <v>160</v>
      </c>
      <c r="X3" s="101" t="s">
        <v>169</v>
      </c>
      <c r="Y3" s="102"/>
    </row>
    <row r="4" s="107" customFormat="true" ht="15.75" hidden="false" customHeight="false" outlineLevel="0" collapsed="false">
      <c r="A4" s="109" t="s">
        <v>171</v>
      </c>
      <c r="B4" s="110" t="n">
        <f aca="false">COUNTIF(B6:B77,"FZ")</f>
        <v>2</v>
      </c>
      <c r="C4" s="111" t="s">
        <v>172</v>
      </c>
      <c r="D4" s="112" t="s">
        <v>173</v>
      </c>
      <c r="E4" s="113"/>
      <c r="F4" s="114"/>
      <c r="G4" s="115" t="s">
        <v>174</v>
      </c>
      <c r="H4" s="115" t="s">
        <v>175</v>
      </c>
      <c r="I4" s="115" t="s">
        <v>176</v>
      </c>
      <c r="J4" s="112"/>
      <c r="K4" s="111" t="s">
        <v>177</v>
      </c>
      <c r="L4" s="112"/>
      <c r="M4" s="112" t="s">
        <v>178</v>
      </c>
      <c r="N4" s="116" t="s">
        <v>179</v>
      </c>
      <c r="O4" s="100"/>
      <c r="P4" s="100"/>
      <c r="Q4" s="109" t="s">
        <v>171</v>
      </c>
      <c r="R4" s="110" t="n">
        <f aca="false">COUNTIF(R6:R77,"FZ")</f>
        <v>2</v>
      </c>
      <c r="S4" s="113"/>
      <c r="T4" s="114"/>
      <c r="U4" s="117" t="s">
        <v>174</v>
      </c>
      <c r="V4" s="117" t="s">
        <v>175</v>
      </c>
      <c r="W4" s="117" t="s">
        <v>176</v>
      </c>
      <c r="X4" s="111" t="s">
        <v>177</v>
      </c>
      <c r="Y4" s="112" t="s">
        <v>178</v>
      </c>
    </row>
    <row r="5" customFormat="false" ht="15" hidden="false" customHeight="false" outlineLevel="0" collapsed="false">
      <c r="A5" s="118"/>
      <c r="B5" s="118"/>
      <c r="C5" s="119"/>
      <c r="D5" s="120"/>
      <c r="E5" s="121"/>
      <c r="F5" s="122"/>
      <c r="G5" s="123"/>
      <c r="H5" s="123"/>
      <c r="I5" s="123"/>
      <c r="J5" s="124"/>
      <c r="K5" s="125"/>
      <c r="L5" s="126"/>
      <c r="M5" s="127"/>
      <c r="N5" s="124"/>
      <c r="O5" s="6"/>
      <c r="P5" s="6"/>
      <c r="Q5" s="128"/>
      <c r="R5" s="118"/>
      <c r="S5" s="125"/>
      <c r="T5" s="129"/>
      <c r="U5" s="130"/>
      <c r="V5" s="130"/>
      <c r="W5" s="130"/>
      <c r="X5" s="125"/>
      <c r="Y5" s="127"/>
    </row>
    <row r="6" customFormat="false" ht="15" hidden="false" customHeight="false" outlineLevel="0" collapsed="false">
      <c r="A6" s="131" t="str">
        <f aca="false">IF(Q6="","",Q6)</f>
        <v>Bouldern</v>
      </c>
      <c r="B6" s="131" t="str">
        <f aca="false">IF(R6="","",R6)</f>
        <v>FZ</v>
      </c>
      <c r="C6" s="132" t="n">
        <f aca="false">IF(B6="","",$C$3)</f>
        <v>250</v>
      </c>
      <c r="D6" s="99"/>
      <c r="E6" s="133" t="str">
        <f aca="false">IF(S6="","",S6)</f>
        <v>UPJOY</v>
      </c>
      <c r="F6" s="133" t="str">
        <f aca="false">IF(T6="","",T6)</f>
        <v>Villingen</v>
      </c>
      <c r="G6" s="134" t="n">
        <f aca="false">IF(U6="","",U6)</f>
        <v>20</v>
      </c>
      <c r="H6" s="134" t="n">
        <f aca="false">IF(V6="","",V6)</f>
        <v>12</v>
      </c>
      <c r="I6" s="134" t="n">
        <f aca="false">IF(W6="","",W6)</f>
        <v>18</v>
      </c>
      <c r="J6" s="135" t="n">
        <f aca="false">IF(G6="","",(G6*2)*(H6/4*0.22)*I6)</f>
        <v>475.2</v>
      </c>
      <c r="K6" s="133" t="n">
        <f aca="false">IF(X6="","",X6)</f>
        <v>7</v>
      </c>
      <c r="L6" s="99" t="n">
        <f aca="false">IF(X6="","",H6*I6*K6)</f>
        <v>1512</v>
      </c>
      <c r="M6" s="136"/>
      <c r="N6" s="137" t="n">
        <f aca="false">IF(B6="","",(C6+D6+ IF(J6="",0,J6) + IF(L6="",0,L6)+M6))</f>
        <v>2237.2</v>
      </c>
      <c r="Q6" s="145" t="s">
        <v>187</v>
      </c>
      <c r="R6" s="170" t="s">
        <v>183</v>
      </c>
      <c r="S6" s="140" t="s">
        <v>188</v>
      </c>
      <c r="T6" s="141" t="s">
        <v>189</v>
      </c>
      <c r="U6" s="142" t="n">
        <v>20</v>
      </c>
      <c r="V6" s="142" t="n">
        <v>12</v>
      </c>
      <c r="W6" s="143" t="n">
        <v>18</v>
      </c>
      <c r="X6" s="144" t="n">
        <v>7</v>
      </c>
      <c r="Y6" s="136"/>
    </row>
    <row r="7" customFormat="false" ht="15" hidden="false" customHeight="false" outlineLevel="0" collapsed="false">
      <c r="A7" s="131" t="str">
        <f aca="false">IF(Q7="","",Q7)</f>
        <v>Fußball</v>
      </c>
      <c r="B7" s="131" t="str">
        <f aca="false">IF(R7="","",R7)</f>
        <v>SP</v>
      </c>
      <c r="C7" s="132" t="n">
        <f aca="false">IF(B7="","",$C$3)</f>
        <v>250</v>
      </c>
      <c r="D7" s="99"/>
      <c r="E7" s="133" t="str">
        <f aca="false">IF(S7="","",S7)</f>
        <v/>
      </c>
      <c r="F7" s="133" t="str">
        <f aca="false">IF(T7="","",T7)</f>
        <v/>
      </c>
      <c r="G7" s="134" t="str">
        <f aca="false">IF(U7="","",U7)</f>
        <v/>
      </c>
      <c r="H7" s="134" t="str">
        <f aca="false">IF(V7="","",V7)</f>
        <v/>
      </c>
      <c r="I7" s="134" t="str">
        <f aca="false">IF(W7="","",W7)</f>
        <v/>
      </c>
      <c r="J7" s="135" t="str">
        <f aca="false">IF(G7="","",(G7*2)*(H7/4*0.22)*I7)</f>
        <v/>
      </c>
      <c r="K7" s="133" t="str">
        <f aca="false">IF(X7="","",X7)</f>
        <v/>
      </c>
      <c r="L7" s="99" t="str">
        <f aca="false">IF(X7="","",H7*I7*K7)</f>
        <v/>
      </c>
      <c r="M7" s="136"/>
      <c r="N7" s="137" t="n">
        <f aca="false">IF(B7="","",(C7+D7+ IF(J7="",0,J7) + IF(L7="",0,L7)+M7))</f>
        <v>250</v>
      </c>
      <c r="Q7" s="138" t="s">
        <v>199</v>
      </c>
      <c r="R7" s="170" t="s">
        <v>181</v>
      </c>
      <c r="S7" s="140"/>
      <c r="T7" s="141"/>
      <c r="U7" s="142"/>
      <c r="V7" s="142"/>
      <c r="W7" s="143"/>
      <c r="X7" s="144"/>
      <c r="Y7" s="136"/>
    </row>
    <row r="8" customFormat="false" ht="15" hidden="false" customHeight="false" outlineLevel="0" collapsed="false">
      <c r="A8" s="131" t="str">
        <f aca="false">IF(Q8="","",Q8)</f>
        <v>Klettern</v>
      </c>
      <c r="B8" s="131" t="s">
        <v>181</v>
      </c>
      <c r="C8" s="132" t="n">
        <f aca="false">IF(B8="","",$C$3)</f>
        <v>250</v>
      </c>
      <c r="D8" s="99"/>
      <c r="E8" s="133" t="str">
        <f aca="false">IF(S8="","",S8)</f>
        <v>K5</v>
      </c>
      <c r="F8" s="133" t="str">
        <f aca="false">IF(T8="","",T8)</f>
        <v>Rottweil</v>
      </c>
      <c r="G8" s="134" t="n">
        <f aca="false">IF(U8="","",U8)</f>
        <v>20</v>
      </c>
      <c r="H8" s="134" t="n">
        <f aca="false">IF(V8="","",V8)</f>
        <v>12</v>
      </c>
      <c r="I8" s="134" t="n">
        <f aca="false">IF(W8="","",W8)</f>
        <v>18</v>
      </c>
      <c r="J8" s="135" t="n">
        <f aca="false">IF(G8="","",(G8*2)*(H8/4*0.22)*I8)</f>
        <v>475.2</v>
      </c>
      <c r="K8" s="133" t="n">
        <f aca="false">IF(X8="","",X8)</f>
        <v>8.5</v>
      </c>
      <c r="L8" s="99" t="n">
        <f aca="false">IF(X8="","",H8*I8*K8)</f>
        <v>1836</v>
      </c>
      <c r="M8" s="136"/>
      <c r="N8" s="137" t="n">
        <f aca="false">IF(B8="","",(C8+D8+ IF(J8="",0,J8) + IF(L8="",0,L8)+M8))</f>
        <v>2561.2</v>
      </c>
      <c r="Q8" s="138" t="s">
        <v>204</v>
      </c>
      <c r="R8" s="170" t="s">
        <v>181</v>
      </c>
      <c r="S8" s="140" t="s">
        <v>231</v>
      </c>
      <c r="T8" s="141" t="s">
        <v>232</v>
      </c>
      <c r="U8" s="142" t="n">
        <v>20</v>
      </c>
      <c r="V8" s="142" t="n">
        <v>12</v>
      </c>
      <c r="W8" s="143" t="n">
        <v>18</v>
      </c>
      <c r="X8" s="144" t="n">
        <v>8.5</v>
      </c>
      <c r="Y8" s="136"/>
    </row>
    <row r="9" customFormat="false" ht="13.8" hidden="false" customHeight="false" outlineLevel="0" collapsed="false">
      <c r="A9" s="131" t="str">
        <f aca="false">IF(Q9="","",Q9)</f>
        <v>Schwimmen</v>
      </c>
      <c r="B9" s="131" t="str">
        <f aca="false">IF(R9="","",R9)</f>
        <v>SP</v>
      </c>
      <c r="C9" s="132" t="n">
        <f aca="false">IF(B9="","",$C$3)</f>
        <v>250</v>
      </c>
      <c r="D9" s="99"/>
      <c r="E9" s="133" t="str">
        <f aca="false">IF(S9="","",S9)</f>
        <v>Freibad</v>
      </c>
      <c r="F9" s="133" t="str">
        <f aca="false">IF(T9="","",T9)</f>
        <v/>
      </c>
      <c r="G9" s="134" t="str">
        <f aca="false">IF(U9="","",U9)</f>
        <v/>
      </c>
      <c r="H9" s="134" t="n">
        <f aca="false">IF(V9="","",V9)</f>
        <v>20</v>
      </c>
      <c r="I9" s="134" t="n">
        <f aca="false">IF(W9="","",W9)</f>
        <v>18</v>
      </c>
      <c r="J9" s="135" t="str">
        <f aca="false">IF(G9="","",(G9*2)*(H9/4*0.22)*I9)</f>
        <v/>
      </c>
      <c r="K9" s="133" t="n">
        <f aca="false">IF(X9="","",X9)</f>
        <v>2.3</v>
      </c>
      <c r="L9" s="99" t="n">
        <f aca="false">IF(X9="","",H9*I9*K9)</f>
        <v>828</v>
      </c>
      <c r="M9" s="136"/>
      <c r="N9" s="137" t="n">
        <f aca="false">IF(B9="","",(C9+D9+ IF(J9="",0,J9) + IF(L9="",0,L9)+M9))</f>
        <v>1078</v>
      </c>
      <c r="Q9" s="145" t="s">
        <v>214</v>
      </c>
      <c r="R9" s="170" t="s">
        <v>181</v>
      </c>
      <c r="S9" s="140" t="s">
        <v>243</v>
      </c>
      <c r="T9" s="141"/>
      <c r="U9" s="142"/>
      <c r="V9" s="142" t="n">
        <v>20</v>
      </c>
      <c r="W9" s="143" t="n">
        <v>18</v>
      </c>
      <c r="X9" s="144" t="n">
        <v>2.3</v>
      </c>
      <c r="Y9" s="136"/>
      <c r="Z9" s="176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</row>
    <row r="10" customFormat="false" ht="15" hidden="false" customHeight="false" outlineLevel="0" collapsed="false">
      <c r="A10" s="131" t="str">
        <f aca="false">IF(Q10="","",Q10)</f>
        <v>HS Bibelkreis</v>
      </c>
      <c r="B10" s="131" t="str">
        <f aca="false">IF(R10="","",R10)</f>
        <v>FZ</v>
      </c>
      <c r="C10" s="132" t="n">
        <f aca="false">IF(B10="","",$C$3)</f>
        <v>250</v>
      </c>
      <c r="D10" s="99"/>
      <c r="E10" s="133" t="str">
        <f aca="false">IF(S10="","",S10)</f>
        <v/>
      </c>
      <c r="F10" s="133" t="str">
        <f aca="false">IF(T10="","",T10)</f>
        <v/>
      </c>
      <c r="G10" s="134" t="str">
        <f aca="false">IF(U10="","",U10)</f>
        <v/>
      </c>
      <c r="H10" s="134" t="str">
        <f aca="false">IF(V10="","",V10)</f>
        <v/>
      </c>
      <c r="I10" s="134" t="str">
        <f aca="false">IF(W10="","",W10)</f>
        <v/>
      </c>
      <c r="J10" s="135" t="str">
        <f aca="false">IF(G10="","",(G10*2)*(H10/4*0.22)*I10)</f>
        <v/>
      </c>
      <c r="K10" s="133" t="str">
        <f aca="false">IF(X10="","",X10)</f>
        <v/>
      </c>
      <c r="L10" s="99" t="str">
        <f aca="false">IF(X10="","",H10*I10*K10)</f>
        <v/>
      </c>
      <c r="M10" s="136"/>
      <c r="N10" s="137" t="n">
        <f aca="false">IF(B10="","",(C10+D10+ IF(J10="",0,J10) + IF(L10="",0,L10)+M10))</f>
        <v>250</v>
      </c>
      <c r="Q10" s="145" t="s">
        <v>244</v>
      </c>
      <c r="R10" s="170" t="s">
        <v>183</v>
      </c>
      <c r="S10" s="140"/>
      <c r="T10" s="141"/>
      <c r="U10" s="142"/>
      <c r="V10" s="142"/>
      <c r="W10" s="143"/>
      <c r="X10" s="144"/>
      <c r="Y10" s="136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</row>
    <row r="11" customFormat="false" ht="15" hidden="false" customHeight="false" outlineLevel="0" collapsed="false">
      <c r="A11" s="131" t="str">
        <f aca="false">IF(Q11="","",Q11)</f>
        <v>Ultimate frisbee</v>
      </c>
      <c r="B11" s="131" t="str">
        <f aca="false">IF(R11="","",R11)</f>
        <v>SP</v>
      </c>
      <c r="C11" s="132" t="n">
        <f aca="false">IF(B11="","",$C$3)</f>
        <v>250</v>
      </c>
      <c r="D11" s="99"/>
      <c r="E11" s="133" t="str">
        <f aca="false">IF(S11="","",S11)</f>
        <v>Donauhalle</v>
      </c>
      <c r="F11" s="133" t="str">
        <f aca="false">IF(T11="","",T11)</f>
        <v>TUT</v>
      </c>
      <c r="G11" s="134" t="n">
        <f aca="false">IF(U11="","",U11)</f>
        <v>5</v>
      </c>
      <c r="H11" s="134" t="n">
        <f aca="false">IF(V11="","",V11)</f>
        <v>10</v>
      </c>
      <c r="I11" s="134" t="n">
        <f aca="false">IF(W11="","",W11)</f>
        <v>18</v>
      </c>
      <c r="J11" s="135" t="n">
        <f aca="false">IF(G11="","",(G11*2)*(H11/4*0.22)*I11)</f>
        <v>99</v>
      </c>
      <c r="K11" s="133" t="str">
        <f aca="false">IF(X11="","",X11)</f>
        <v/>
      </c>
      <c r="L11" s="99" t="str">
        <f aca="false">IF(X11="","",H11*I11*K11)</f>
        <v/>
      </c>
      <c r="M11" s="136"/>
      <c r="N11" s="137" t="n">
        <f aca="false">IF(B11="","",(C11+D11+ IF(J11="",0,J11) + IF(L11="",0,L11)+M11))</f>
        <v>349</v>
      </c>
      <c r="Q11" s="145" t="s">
        <v>245</v>
      </c>
      <c r="R11" s="170" t="s">
        <v>181</v>
      </c>
      <c r="S11" s="140" t="s">
        <v>246</v>
      </c>
      <c r="T11" s="141" t="s">
        <v>242</v>
      </c>
      <c r="U11" s="142" t="n">
        <v>5</v>
      </c>
      <c r="V11" s="142" t="n">
        <v>10</v>
      </c>
      <c r="W11" s="143" t="n">
        <v>18</v>
      </c>
      <c r="X11" s="144"/>
      <c r="Y11" s="136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</row>
    <row r="12" customFormat="false" ht="15" hidden="false" customHeight="false" outlineLevel="0" collapsed="false">
      <c r="A12" s="131" t="str">
        <f aca="false">IF(Q12="","",Q12)</f>
        <v>Judo</v>
      </c>
      <c r="B12" s="131" t="str">
        <f aca="false">IF(R12="","",R12)</f>
        <v>SP</v>
      </c>
      <c r="C12" s="132" t="n">
        <f aca="false">IF(B12="","",$C$3)</f>
        <v>250</v>
      </c>
      <c r="D12" s="99"/>
      <c r="E12" s="133" t="str">
        <f aca="false">IF(S12="","",S12)</f>
        <v>Elta Halle</v>
      </c>
      <c r="F12" s="133" t="str">
        <f aca="false">IF(T12="","",T12)</f>
        <v>TUT</v>
      </c>
      <c r="G12" s="134" t="n">
        <f aca="false">IF(U12="","",U12)</f>
        <v>6</v>
      </c>
      <c r="H12" s="134" t="n">
        <f aca="false">IF(V12="","",V12)</f>
        <v>14</v>
      </c>
      <c r="I12" s="134" t="n">
        <f aca="false">IF(W12="","",W12)</f>
        <v>18</v>
      </c>
      <c r="J12" s="135" t="n">
        <f aca="false">IF(G12="","",(G12*2)*(H12/4*0.22)*I12)</f>
        <v>166.32</v>
      </c>
      <c r="K12" s="133" t="str">
        <f aca="false">IF(X12="","",X12)</f>
        <v/>
      </c>
      <c r="L12" s="99" t="str">
        <f aca="false">IF(X12="","",H12*I12*K12)</f>
        <v/>
      </c>
      <c r="M12" s="136"/>
      <c r="N12" s="137" t="n">
        <f aca="false">IF(B12="","",(C12+D12+ IF(J12="",0,J12) + IF(L12="",0,L12)+M12))</f>
        <v>416.32</v>
      </c>
      <c r="Q12" s="177" t="s">
        <v>247</v>
      </c>
      <c r="R12" s="178" t="s">
        <v>181</v>
      </c>
      <c r="S12" s="140" t="s">
        <v>248</v>
      </c>
      <c r="T12" s="141" t="s">
        <v>242</v>
      </c>
      <c r="U12" s="142" t="n">
        <v>6</v>
      </c>
      <c r="V12" s="142" t="n">
        <v>14</v>
      </c>
      <c r="W12" s="143" t="n">
        <v>18</v>
      </c>
      <c r="X12" s="144"/>
      <c r="Y12" s="136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</row>
    <row r="13" customFormat="false" ht="15" hidden="false" customHeight="false" outlineLevel="0" collapsed="false">
      <c r="A13" s="131" t="str">
        <f aca="false">IF(Q13="","",Q13)</f>
        <v>Yoga</v>
      </c>
      <c r="B13" s="131" t="str">
        <f aca="false">IF(R13="","",R13)</f>
        <v>SP</v>
      </c>
      <c r="C13" s="132" t="n">
        <f aca="false">IF(B13="","",$C$3)</f>
        <v>250</v>
      </c>
      <c r="D13" s="99"/>
      <c r="E13" s="133" t="str">
        <f aca="false">IF(S13="","",S13)</f>
        <v>Lurs</v>
      </c>
      <c r="F13" s="133" t="str">
        <f aca="false">IF(T13="","",T13)</f>
        <v>TUT</v>
      </c>
      <c r="G13" s="134" t="str">
        <f aca="false">IF(U13="","",U13)</f>
        <v/>
      </c>
      <c r="H13" s="134" t="str">
        <f aca="false">IF(V13="","",V13)</f>
        <v/>
      </c>
      <c r="I13" s="134" t="str">
        <f aca="false">IF(W13="","",W13)</f>
        <v/>
      </c>
      <c r="J13" s="135" t="str">
        <f aca="false">IF(G13="","",(G13*2)*(H13/4*0.22)*I13)</f>
        <v/>
      </c>
      <c r="K13" s="133" t="str">
        <f aca="false">IF(X13="","",X13)</f>
        <v/>
      </c>
      <c r="L13" s="99" t="str">
        <f aca="false">IF(X13="","",H13*I13*K13)</f>
        <v/>
      </c>
      <c r="M13" s="136"/>
      <c r="N13" s="137" t="n">
        <f aca="false">IF(B13="","",(C13+D13+ IF(J13="",0,J13) + IF(L13="",0,L13)+M13))</f>
        <v>250</v>
      </c>
      <c r="Q13" s="179" t="s">
        <v>240</v>
      </c>
      <c r="R13" s="178" t="s">
        <v>181</v>
      </c>
      <c r="S13" s="140" t="s">
        <v>249</v>
      </c>
      <c r="T13" s="141" t="s">
        <v>242</v>
      </c>
      <c r="U13" s="142"/>
      <c r="V13" s="142"/>
      <c r="W13" s="143"/>
      <c r="X13" s="144"/>
      <c r="Y13" s="136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</row>
    <row r="14" customFormat="false" ht="13.8" hidden="false" customHeight="false" outlineLevel="0" collapsed="false">
      <c r="A14" s="131" t="str">
        <f aca="false">IF(Q14="","",Q14)</f>
        <v>Wakeboarding</v>
      </c>
      <c r="B14" s="131" t="str">
        <f aca="false">IF(R14="","",R14)</f>
        <v>SP</v>
      </c>
      <c r="C14" s="132" t="n">
        <f aca="false">IF(B14="","",$C$3)</f>
        <v>250</v>
      </c>
      <c r="D14" s="99"/>
      <c r="E14" s="133" t="str">
        <f aca="false">IF(S14="","",S14)</f>
        <v>W-Skipark</v>
      </c>
      <c r="F14" s="133" t="str">
        <f aca="false">IF(T14="","",T14)</f>
        <v>Pfullend.</v>
      </c>
      <c r="G14" s="134" t="n">
        <f aca="false">IF(U14="","",U14)</f>
        <v>20</v>
      </c>
      <c r="H14" s="134" t="n">
        <f aca="false">IF(V14="","",V14)</f>
        <v>8</v>
      </c>
      <c r="I14" s="134" t="n">
        <f aca="false">IF(W14="","",W14)</f>
        <v>9</v>
      </c>
      <c r="J14" s="135" t="n">
        <f aca="false">IF(G14="","",(G14*2)*(H14/4*0.22)*I14)</f>
        <v>158.4</v>
      </c>
      <c r="K14" s="133" t="n">
        <f aca="false">IF(X14="","",X14)</f>
        <v>10</v>
      </c>
      <c r="L14" s="99" t="n">
        <f aca="false">IF(X14="","",H14*I14*K14)</f>
        <v>720</v>
      </c>
      <c r="M14" s="136"/>
      <c r="N14" s="137" t="n">
        <f aca="false">IF(B14="","",(C14+D14+ IF(J14="",0,J14) + IF(L14="",0,L14)+M14))</f>
        <v>1128.4</v>
      </c>
      <c r="Q14" s="177" t="s">
        <v>250</v>
      </c>
      <c r="R14" s="180" t="s">
        <v>181</v>
      </c>
      <c r="S14" s="140" t="s">
        <v>251</v>
      </c>
      <c r="T14" s="141" t="s">
        <v>252</v>
      </c>
      <c r="U14" s="142" t="n">
        <v>20</v>
      </c>
      <c r="V14" s="142" t="n">
        <v>8</v>
      </c>
      <c r="W14" s="143" t="n">
        <v>9</v>
      </c>
      <c r="X14" s="144" t="n">
        <v>10</v>
      </c>
      <c r="Y14" s="136"/>
      <c r="Z14" s="181"/>
      <c r="AA14" s="178"/>
      <c r="AB14" s="182"/>
      <c r="AC14" s="182"/>
      <c r="AD14" s="182"/>
      <c r="AE14" s="183"/>
      <c r="AF14" s="184"/>
      <c r="AG14" s="176"/>
      <c r="AH14" s="176"/>
      <c r="AI14" s="176"/>
      <c r="AJ14" s="176"/>
      <c r="AK14" s="176"/>
    </row>
    <row r="15" customFormat="false" ht="13.8" hidden="false" customHeight="false" outlineLevel="0" collapsed="false">
      <c r="A15" s="131" t="str">
        <f aca="false">IF(Q15="","",Q15)</f>
        <v>Schwimmen</v>
      </c>
      <c r="B15" s="131" t="str">
        <f aca="false">IF(R15="","",R15)</f>
        <v>SP</v>
      </c>
      <c r="C15" s="132" t="n">
        <f aca="false">IF(B15="","",$C$3)</f>
        <v>250</v>
      </c>
      <c r="D15" s="99"/>
      <c r="E15" s="133" t="str">
        <f aca="false">IF(S15="","",S15)</f>
        <v>TuWass</v>
      </c>
      <c r="F15" s="133" t="str">
        <f aca="false">IF(T15="","",T15)</f>
        <v/>
      </c>
      <c r="G15" s="134" t="str">
        <f aca="false">IF(U15="","",U15)</f>
        <v/>
      </c>
      <c r="H15" s="134" t="n">
        <f aca="false">IF(V15="","",V15)</f>
        <v>20</v>
      </c>
      <c r="I15" s="134" t="n">
        <f aca="false">IF(W15="","",W15)</f>
        <v>18</v>
      </c>
      <c r="J15" s="135" t="str">
        <f aca="false">IF(G15="","",(G15*2)*(H15/4*0.22)*I15)</f>
        <v/>
      </c>
      <c r="K15" s="133" t="n">
        <f aca="false">IF(X15="","",X15)</f>
        <v>4</v>
      </c>
      <c r="L15" s="99" t="n">
        <f aca="false">IF(X15="","",H15*I15*K15)</f>
        <v>1440</v>
      </c>
      <c r="M15" s="136"/>
      <c r="N15" s="137" t="n">
        <f aca="false">IF(B15="","",(C15+D15+ IF(J15="",0,J15) + IF(L15="",0,L15)+M15))</f>
        <v>1690</v>
      </c>
      <c r="Q15" s="177" t="s">
        <v>214</v>
      </c>
      <c r="R15" s="180" t="s">
        <v>181</v>
      </c>
      <c r="S15" s="140" t="s">
        <v>253</v>
      </c>
      <c r="T15" s="141"/>
      <c r="U15" s="142"/>
      <c r="V15" s="142" t="n">
        <v>20</v>
      </c>
      <c r="W15" s="143" t="n">
        <v>18</v>
      </c>
      <c r="X15" s="144" t="n">
        <v>4</v>
      </c>
      <c r="Y15" s="136"/>
      <c r="Z15" s="181"/>
      <c r="AA15" s="178"/>
      <c r="AB15" s="182"/>
      <c r="AC15" s="182"/>
      <c r="AD15" s="182"/>
      <c r="AE15" s="183"/>
      <c r="AF15" s="184"/>
      <c r="AG15" s="69"/>
      <c r="AH15" s="69"/>
      <c r="AI15" s="69"/>
      <c r="AJ15" s="69"/>
      <c r="AK15" s="69"/>
    </row>
    <row r="16" customFormat="false" ht="15" hidden="false" customHeight="false" outlineLevel="0" collapsed="false">
      <c r="A16" s="131" t="str">
        <f aca="false">IF(Q16="","",Q16)</f>
        <v/>
      </c>
      <c r="B16" s="131" t="str">
        <f aca="false">IF(R16="","",R16)</f>
        <v/>
      </c>
      <c r="C16" s="132" t="str">
        <f aca="false">IF(B16="","",$C$3)</f>
        <v/>
      </c>
      <c r="D16" s="99"/>
      <c r="E16" s="133" t="str">
        <f aca="false">IF(S16="","",S16)</f>
        <v/>
      </c>
      <c r="F16" s="133" t="str">
        <f aca="false">IF(T16="","",T16)</f>
        <v/>
      </c>
      <c r="G16" s="134" t="str">
        <f aca="false">IF(U16="","",U16)</f>
        <v/>
      </c>
      <c r="H16" s="134" t="str">
        <f aca="false">IF(V16="","",V16)</f>
        <v/>
      </c>
      <c r="I16" s="134" t="str">
        <f aca="false">IF(W16="","",W16)</f>
        <v/>
      </c>
      <c r="J16" s="135" t="str">
        <f aca="false">IF(G16="","",(G16*2)*(H16/4*0.22)*I16)</f>
        <v/>
      </c>
      <c r="K16" s="133" t="str">
        <f aca="false">IF(X16="","",X16)</f>
        <v/>
      </c>
      <c r="L16" s="99" t="str">
        <f aca="false">IF(X16="","",H16*I16*K16)</f>
        <v/>
      </c>
      <c r="M16" s="136"/>
      <c r="N16" s="137" t="str">
        <f aca="false">IF(B16="","",(C16+D16+ IF(J16="",0,J16) + IF(L16="",0,L16)+M16))</f>
        <v/>
      </c>
      <c r="Q16" s="144"/>
      <c r="R16" s="172"/>
      <c r="S16" s="140"/>
      <c r="T16" s="141"/>
      <c r="U16" s="142"/>
      <c r="V16" s="142"/>
      <c r="W16" s="143"/>
      <c r="X16" s="144"/>
      <c r="Y16" s="136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</row>
    <row r="17" customFormat="false" ht="15" hidden="false" customHeight="false" outlineLevel="0" collapsed="false">
      <c r="A17" s="131" t="str">
        <f aca="false">IF(Q17="","",Q17)</f>
        <v/>
      </c>
      <c r="B17" s="131" t="str">
        <f aca="false">IF(R17="","",R17)</f>
        <v/>
      </c>
      <c r="C17" s="132" t="str">
        <f aca="false">IF(B17="","",$C$3)</f>
        <v/>
      </c>
      <c r="D17" s="99"/>
      <c r="E17" s="133" t="str">
        <f aca="false">IF(S17="","",S17)</f>
        <v/>
      </c>
      <c r="F17" s="133" t="str">
        <f aca="false">IF(T17="","",T17)</f>
        <v/>
      </c>
      <c r="G17" s="134" t="str">
        <f aca="false">IF(U17="","",U17)</f>
        <v/>
      </c>
      <c r="H17" s="134" t="str">
        <f aca="false">IF(V17="","",V17)</f>
        <v/>
      </c>
      <c r="I17" s="134" t="str">
        <f aca="false">IF(W17="","",W17)</f>
        <v/>
      </c>
      <c r="J17" s="135" t="str">
        <f aca="false">IF(G17="","",(G17*2)*(H17/4*0.22)*I17)</f>
        <v/>
      </c>
      <c r="K17" s="133" t="str">
        <f aca="false">IF(X17="","",X17)</f>
        <v/>
      </c>
      <c r="L17" s="99" t="str">
        <f aca="false">IF(X17="","",H17*I17*K17)</f>
        <v/>
      </c>
      <c r="M17" s="136"/>
      <c r="N17" s="137" t="str">
        <f aca="false">IF(B17="","",(C17+D17+ IF(J17="",0,J17) + IF(L17="",0,L17)+M17))</f>
        <v/>
      </c>
      <c r="Q17" s="144"/>
      <c r="R17" s="173"/>
      <c r="S17" s="140"/>
      <c r="T17" s="141"/>
      <c r="U17" s="142"/>
      <c r="V17" s="142"/>
      <c r="W17" s="143"/>
      <c r="X17" s="144"/>
      <c r="Y17" s="136"/>
    </row>
    <row r="18" customFormat="false" ht="15" hidden="false" customHeight="false" outlineLevel="0" collapsed="false">
      <c r="A18" s="131" t="str">
        <f aca="false">IF(Q18="","",Q18)</f>
        <v/>
      </c>
      <c r="B18" s="131" t="str">
        <f aca="false">IF(R18="","",R18)</f>
        <v/>
      </c>
      <c r="C18" s="132" t="str">
        <f aca="false">IF(B18="","",$C$3)</f>
        <v/>
      </c>
      <c r="D18" s="99"/>
      <c r="E18" s="133" t="str">
        <f aca="false">IF(S18="","",S18)</f>
        <v/>
      </c>
      <c r="F18" s="133" t="str">
        <f aca="false">IF(T18="","",T18)</f>
        <v/>
      </c>
      <c r="G18" s="134" t="str">
        <f aca="false">IF(U18="","",U18)</f>
        <v/>
      </c>
      <c r="H18" s="134" t="str">
        <f aca="false">IF(V18="","",V18)</f>
        <v/>
      </c>
      <c r="I18" s="134" t="str">
        <f aca="false">IF(W18="","",W18)</f>
        <v/>
      </c>
      <c r="J18" s="135" t="str">
        <f aca="false">IF(G18="","",(G18*2)*(H18/4*0.22)*I18)</f>
        <v/>
      </c>
      <c r="K18" s="133" t="str">
        <f aca="false">IF(X18="","",X18)</f>
        <v/>
      </c>
      <c r="L18" s="99" t="str">
        <f aca="false">IF(X18="","",H18*I18*K18)</f>
        <v/>
      </c>
      <c r="M18" s="136"/>
      <c r="N18" s="137" t="str">
        <f aca="false">IF(B18="","",(C18+D18+ IF(J18="",0,J18) + IF(L18="",0,L18)+M18))</f>
        <v/>
      </c>
      <c r="Q18" s="149"/>
      <c r="R18" s="172"/>
      <c r="S18" s="140"/>
      <c r="T18" s="141"/>
      <c r="U18" s="142"/>
      <c r="V18" s="142"/>
      <c r="W18" s="143"/>
      <c r="X18" s="144"/>
      <c r="Y18" s="136"/>
    </row>
    <row r="19" customFormat="false" ht="15" hidden="false" customHeight="false" outlineLevel="0" collapsed="false">
      <c r="A19" s="131" t="str">
        <f aca="false">IF(Q19="","",Q19)</f>
        <v/>
      </c>
      <c r="B19" s="131" t="str">
        <f aca="false">IF(R19="","",R19)</f>
        <v/>
      </c>
      <c r="C19" s="132" t="str">
        <f aca="false">IF(B19="","",$C$3)</f>
        <v/>
      </c>
      <c r="D19" s="99"/>
      <c r="E19" s="133" t="str">
        <f aca="false">IF(S19="","",S19)</f>
        <v/>
      </c>
      <c r="F19" s="133" t="str">
        <f aca="false">IF(T19="","",T19)</f>
        <v/>
      </c>
      <c r="G19" s="134" t="str">
        <f aca="false">IF(U19="","",U19)</f>
        <v/>
      </c>
      <c r="H19" s="134" t="str">
        <f aca="false">IF(V19="","",V19)</f>
        <v/>
      </c>
      <c r="I19" s="134" t="str">
        <f aca="false">IF(W19="","",W19)</f>
        <v/>
      </c>
      <c r="J19" s="135" t="str">
        <f aca="false">IF(G19="","",(G19*2)*(H19/4*0.22)*I19)</f>
        <v/>
      </c>
      <c r="K19" s="133" t="str">
        <f aca="false">IF(X19="","",X19)</f>
        <v/>
      </c>
      <c r="L19" s="99" t="str">
        <f aca="false">IF(X19="","",H19*I19*K19)</f>
        <v/>
      </c>
      <c r="M19" s="136"/>
      <c r="N19" s="137" t="str">
        <f aca="false">IF(B19="","",(C19+D19+ IF(J19="",0,J19) + IF(L19="",0,L19)+M19))</f>
        <v/>
      </c>
      <c r="Q19" s="144"/>
      <c r="R19" s="173"/>
      <c r="S19" s="140"/>
      <c r="T19" s="141"/>
      <c r="U19" s="142"/>
      <c r="V19" s="142"/>
      <c r="W19" s="143"/>
      <c r="X19" s="144"/>
      <c r="Y19" s="136"/>
    </row>
    <row r="20" customFormat="false" ht="15" hidden="false" customHeight="false" outlineLevel="0" collapsed="false">
      <c r="A20" s="131" t="str">
        <f aca="false">IF(Q20="","",Q20)</f>
        <v/>
      </c>
      <c r="B20" s="131" t="str">
        <f aca="false">IF(R20="","",R20)</f>
        <v/>
      </c>
      <c r="C20" s="132" t="str">
        <f aca="false">IF(B20="","",$C$3)</f>
        <v/>
      </c>
      <c r="D20" s="99"/>
      <c r="E20" s="147"/>
      <c r="F20" s="148"/>
      <c r="G20" s="134" t="str">
        <f aca="false">IF(U20="","",U20)</f>
        <v/>
      </c>
      <c r="H20" s="134" t="str">
        <f aca="false">IF(V20="","",V20)</f>
        <v/>
      </c>
      <c r="I20" s="134" t="str">
        <f aca="false">IF(W20="","",W20)</f>
        <v/>
      </c>
      <c r="J20" s="135" t="str">
        <f aca="false">IF(G20="","",(G20*2)*(H20/4*0.22)*I20)</f>
        <v/>
      </c>
      <c r="K20" s="133" t="str">
        <f aca="false">IF(X20="","",X20)</f>
        <v/>
      </c>
      <c r="L20" s="99" t="str">
        <f aca="false">IF(X20="","",H20*I20*K20)</f>
        <v/>
      </c>
      <c r="M20" s="136"/>
      <c r="N20" s="137" t="str">
        <f aca="false">IF(B20="","",(C20+D20+ IF(J20="",0,J20) + IF(L20="",0,L20)+M20))</f>
        <v/>
      </c>
      <c r="Q20" s="149"/>
      <c r="R20" s="172"/>
      <c r="S20" s="140"/>
      <c r="T20" s="141"/>
      <c r="U20" s="142"/>
      <c r="V20" s="142"/>
      <c r="W20" s="143"/>
      <c r="X20" s="144"/>
      <c r="Y20" s="136"/>
    </row>
    <row r="21" customFormat="false" ht="15" hidden="false" customHeight="false" outlineLevel="0" collapsed="false">
      <c r="A21" s="131" t="str">
        <f aca="false">IF(Q21="","",Q21)</f>
        <v/>
      </c>
      <c r="B21" s="150" t="str">
        <f aca="false">IF(R21="","",R21)</f>
        <v/>
      </c>
      <c r="C21" s="132" t="str">
        <f aca="false">IF(B21="","",$C$3)</f>
        <v/>
      </c>
      <c r="D21" s="99"/>
      <c r="E21" s="133"/>
      <c r="F21" s="148"/>
      <c r="G21" s="151" t="str">
        <f aca="false">IF(U21="","",U21)</f>
        <v/>
      </c>
      <c r="H21" s="151" t="str">
        <f aca="false">IF(V21="","",V21)</f>
        <v/>
      </c>
      <c r="I21" s="151" t="str">
        <f aca="false">IF(W21="","",W21)</f>
        <v/>
      </c>
      <c r="J21" s="135" t="str">
        <f aca="false">IF(G21="","",(G21*2)*(H21/4*0.22)*I21)</f>
        <v/>
      </c>
      <c r="K21" s="133" t="str">
        <f aca="false">IF(X21="","",X21)</f>
        <v/>
      </c>
      <c r="L21" s="99" t="str">
        <f aca="false">IF(X21="","",H21*I21*K21)</f>
        <v/>
      </c>
      <c r="M21" s="146"/>
      <c r="N21" s="137" t="str">
        <f aca="false">IF(B21="","",(C21+D21+ IF(J21="",0,J21) + IF(L21="",0,L21)+M21))</f>
        <v/>
      </c>
      <c r="Q21" s="144"/>
      <c r="R21" s="173"/>
      <c r="S21" s="140"/>
      <c r="T21" s="141"/>
      <c r="U21" s="142"/>
      <c r="V21" s="142"/>
      <c r="W21" s="152"/>
      <c r="X21" s="144"/>
      <c r="Y21" s="136"/>
    </row>
    <row r="22" customFormat="false" ht="15.75" hidden="false" customHeight="false" outlineLevel="0" collapsed="false">
      <c r="A22" s="153"/>
      <c r="B22" s="154"/>
      <c r="C22" s="155"/>
      <c r="D22" s="156"/>
      <c r="E22" s="157"/>
      <c r="F22" s="158"/>
      <c r="G22" s="159"/>
      <c r="H22" s="159"/>
      <c r="I22" s="159"/>
      <c r="J22" s="160" t="str">
        <f aca="false">IF(H22="","",(G22*2)*(H22/4*0.22)*I22)</f>
        <v/>
      </c>
      <c r="K22" s="157"/>
      <c r="L22" s="156" t="str">
        <f aca="false">IF(H22="","",(H22*K22))</f>
        <v/>
      </c>
      <c r="M22" s="161"/>
      <c r="N22" s="160" t="str">
        <f aca="false">IF(C22="","",(C22+D22+J22+L22+M22))</f>
        <v/>
      </c>
      <c r="Q22" s="157"/>
      <c r="R22" s="162"/>
      <c r="S22" s="157"/>
      <c r="T22" s="162"/>
      <c r="U22" s="163"/>
      <c r="V22" s="163"/>
      <c r="W22" s="164"/>
      <c r="X22" s="157"/>
      <c r="Y22" s="165"/>
    </row>
    <row r="23" s="38" customFormat="true" ht="15" hidden="false" customHeight="false" outlineLevel="0" collapsed="false">
      <c r="A23" s="93"/>
      <c r="B23" s="93"/>
      <c r="C23" s="93" t="n">
        <f aca="false">SUM(C6:C22)</f>
        <v>2500</v>
      </c>
      <c r="D23" s="93" t="n">
        <f aca="false">SUM(D6:D22)</f>
        <v>0</v>
      </c>
      <c r="E23" s="93"/>
      <c r="F23" s="166"/>
      <c r="G23" s="167"/>
      <c r="H23" s="167"/>
      <c r="I23" s="167"/>
      <c r="J23" s="93" t="n">
        <f aca="false">SUM(J6:J22)</f>
        <v>1374.12</v>
      </c>
      <c r="K23" s="93"/>
      <c r="L23" s="93" t="n">
        <f aca="false">SUM(L6:L22)</f>
        <v>6336</v>
      </c>
      <c r="M23" s="93" t="n">
        <f aca="false">SUM(M6:M22)</f>
        <v>0</v>
      </c>
      <c r="N23" s="93" t="n">
        <f aca="false">SUM(N6:N22)</f>
        <v>10210.12</v>
      </c>
      <c r="Q23" s="89"/>
      <c r="R23" s="89"/>
      <c r="S23" s="89"/>
      <c r="T23" s="174"/>
      <c r="U23" s="175"/>
      <c r="V23" s="175"/>
      <c r="W23" s="175"/>
      <c r="X23" s="89"/>
      <c r="Y23" s="89"/>
    </row>
    <row r="25" s="3" customFormat="true" ht="15" hidden="false" customHeight="false" outlineLevel="0" collapsed="false">
      <c r="A25" s="46" t="s">
        <v>65</v>
      </c>
      <c r="B25" s="46"/>
      <c r="C25" s="46"/>
      <c r="D25" s="46"/>
      <c r="E25" s="46"/>
      <c r="G25" s="88"/>
      <c r="H25" s="88"/>
      <c r="I25" s="88"/>
      <c r="N25" s="89"/>
      <c r="Q25" s="46"/>
      <c r="R25" s="46"/>
      <c r="S25" s="46"/>
    </row>
    <row r="26" s="3" customFormat="true" ht="15" hidden="false" customHeight="false" outlineLevel="0" collapsed="false">
      <c r="A26" s="46" t="s">
        <v>151</v>
      </c>
      <c r="B26" s="46"/>
      <c r="C26" s="46"/>
      <c r="D26" s="46"/>
      <c r="E26" s="46"/>
      <c r="G26" s="88"/>
      <c r="H26" s="88"/>
      <c r="I26" s="88"/>
      <c r="N26" s="89"/>
      <c r="Q26" s="46"/>
      <c r="R26" s="46"/>
      <c r="S26" s="46"/>
    </row>
    <row r="31" customFormat="false" ht="15" hidden="false" customHeight="false" outlineLevel="0" collapsed="false">
      <c r="Q31" s="3" t="s">
        <v>3</v>
      </c>
    </row>
  </sheetData>
  <mergeCells count="11">
    <mergeCell ref="A1:A2"/>
    <mergeCell ref="Q1:Q2"/>
    <mergeCell ref="C2:D2"/>
    <mergeCell ref="E2:J2"/>
    <mergeCell ref="K2:M2"/>
    <mergeCell ref="S2:W2"/>
    <mergeCell ref="X2:Y2"/>
    <mergeCell ref="A25:E25"/>
    <mergeCell ref="Q25:S25"/>
    <mergeCell ref="A26:E26"/>
    <mergeCell ref="Q26:S26"/>
  </mergeCells>
  <printOptions headings="false" gridLines="false" gridLinesSet="true" horizontalCentered="false" verticalCentered="false"/>
  <pageMargins left="0.708333333333333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99694"/>
    <pageSetUpPr fitToPage="false"/>
  </sheetPr>
  <dimension ref="A1:Q36"/>
  <sheetViews>
    <sheetView showFormulas="false" showGridLines="true" showRowColHeaders="true" showZeros="true" rightToLeft="false" tabSelected="false" showOutlineSymbols="true" defaultGridColor="true" view="normal" topLeftCell="C1" colorId="64" zoomScale="100" zoomScaleNormal="100" zoomScalePageLayoutView="100" workbookViewId="0">
      <selection pane="topLeft" activeCell="C1" activeCellId="0" sqref="C1"/>
    </sheetView>
  </sheetViews>
  <sheetFormatPr defaultColWidth="11.1015625" defaultRowHeight="15" zeroHeight="false" outlineLevelRow="0" outlineLevelCol="0"/>
  <cols>
    <col collapsed="false" customWidth="true" hidden="false" outlineLevel="0" max="1" min="1" style="44" width="27.15"/>
    <col collapsed="false" customWidth="true" hidden="false" outlineLevel="0" max="2" min="2" style="44" width="14.26"/>
    <col collapsed="false" customWidth="false" hidden="false" outlineLevel="0" max="3" min="3" style="44" width="11.08"/>
    <col collapsed="false" customWidth="false" hidden="false" outlineLevel="0" max="4" min="4" style="42" width="11.08"/>
    <col collapsed="false" customWidth="false" hidden="false" outlineLevel="0" max="10" min="5" style="44" width="11.08"/>
    <col collapsed="false" customWidth="true" hidden="false" outlineLevel="0" max="11" min="11" style="44" width="27.43"/>
    <col collapsed="false" customWidth="true" hidden="false" outlineLevel="0" max="12" min="12" style="44" width="14.13"/>
    <col collapsed="false" customWidth="true" hidden="false" outlineLevel="0" max="13" min="13" style="44" width="7.64"/>
    <col collapsed="false" customWidth="true" hidden="false" outlineLevel="0" max="14" min="14" style="42" width="11.35"/>
    <col collapsed="false" customWidth="false" hidden="false" outlineLevel="0" max="1024" min="15" style="44" width="11.08"/>
  </cols>
  <sheetData>
    <row r="1" customFormat="false" ht="15" hidden="false" customHeight="true" outlineLevel="0" collapsed="false">
      <c r="A1" s="185" t="str">
        <f aca="false">IF(K1="","",K1)</f>
        <v>VSt</v>
      </c>
      <c r="B1" s="186" t="str">
        <f aca="false">IF(L1="","",L1)</f>
        <v>allgemein</v>
      </c>
      <c r="C1" s="187" t="str">
        <f aca="false">IF(M1="","",M1)</f>
        <v>Anlage A 7</v>
      </c>
      <c r="D1" s="187"/>
      <c r="E1" s="188"/>
      <c r="F1" s="188"/>
      <c r="G1" s="188"/>
      <c r="H1" s="188"/>
      <c r="I1" s="188"/>
      <c r="J1" s="188"/>
      <c r="K1" s="185" t="s">
        <v>254</v>
      </c>
      <c r="L1" s="186" t="s">
        <v>255</v>
      </c>
      <c r="M1" s="187" t="s">
        <v>256</v>
      </c>
      <c r="N1" s="187"/>
    </row>
    <row r="2" customFormat="false" ht="18.75" hidden="false" customHeight="true" outlineLevel="0" collapsed="false">
      <c r="A2" s="185"/>
      <c r="B2" s="186"/>
      <c r="C2" s="187"/>
      <c r="D2" s="187"/>
      <c r="E2" s="188"/>
      <c r="F2" s="188"/>
      <c r="G2" s="188"/>
      <c r="H2" s="188"/>
      <c r="I2" s="188"/>
      <c r="J2" s="188"/>
      <c r="K2" s="185"/>
      <c r="L2" s="186"/>
      <c r="M2" s="187"/>
      <c r="N2" s="187"/>
    </row>
    <row r="3" customFormat="false" ht="18.75" hidden="false" customHeight="false" outlineLevel="0" collapsed="false">
      <c r="A3" s="77"/>
      <c r="B3" s="77"/>
      <c r="C3" s="189"/>
      <c r="D3" s="190"/>
      <c r="E3" s="63"/>
      <c r="F3" s="63"/>
      <c r="G3" s="63"/>
      <c r="H3" s="63"/>
      <c r="I3" s="63"/>
      <c r="J3" s="63"/>
      <c r="K3" s="77"/>
      <c r="L3" s="77"/>
      <c r="M3" s="189"/>
      <c r="N3" s="190"/>
    </row>
    <row r="4" customFormat="false" ht="15" hidden="false" customHeight="false" outlineLevel="0" collapsed="false">
      <c r="A4" s="63"/>
      <c r="B4" s="63"/>
      <c r="C4" s="63" t="str">
        <f aca="false">IF(M4="","",M4)</f>
        <v/>
      </c>
      <c r="D4" s="16" t="str">
        <f aca="false">IF(N4="","",N4)</f>
        <v/>
      </c>
      <c r="E4" s="191" t="str">
        <f aca="false">IF(O4="","",O4)</f>
        <v/>
      </c>
      <c r="F4" s="191"/>
      <c r="G4" s="191"/>
      <c r="H4" s="191"/>
      <c r="I4" s="192"/>
      <c r="J4" s="63"/>
      <c r="K4" s="63"/>
      <c r="L4" s="63"/>
      <c r="M4" s="63"/>
      <c r="N4" s="16"/>
      <c r="O4" s="193"/>
      <c r="P4" s="193"/>
      <c r="Q4" s="193"/>
    </row>
    <row r="5" customFormat="false" ht="15" hidden="false" customHeight="false" outlineLevel="0" collapsed="false">
      <c r="A5" s="63" t="str">
        <f aca="false">IF(K5="","",K5)</f>
        <v>Versicherungen</v>
      </c>
      <c r="B5" s="63" t="str">
        <f aca="false">IF(L5="","",L5)</f>
        <v/>
      </c>
      <c r="C5" s="63" t="str">
        <f aca="false">IF(M5="","",M5)</f>
        <v/>
      </c>
      <c r="D5" s="16" t="n">
        <f aca="false">IF(N5="","",N5)</f>
        <v>3500</v>
      </c>
      <c r="E5" s="193" t="str">
        <f aca="false">IF(O5="","",O5)</f>
        <v/>
      </c>
      <c r="F5" s="193"/>
      <c r="G5" s="193"/>
      <c r="H5" s="193"/>
      <c r="I5" s="194"/>
      <c r="K5" s="44" t="s">
        <v>257</v>
      </c>
      <c r="N5" s="42" t="n">
        <v>3500</v>
      </c>
      <c r="O5" s="193"/>
      <c r="P5" s="193"/>
      <c r="Q5" s="193"/>
    </row>
    <row r="6" customFormat="false" ht="15" hidden="false" customHeight="false" outlineLevel="0" collapsed="false">
      <c r="A6" s="63" t="str">
        <f aca="false">IF(K6="","",K6)</f>
        <v>Reisekosten</v>
      </c>
      <c r="B6" s="63" t="str">
        <f aca="false">IF(L6="","",L6)</f>
        <v/>
      </c>
      <c r="C6" s="63" t="str">
        <f aca="false">IF(M6="","",M6)</f>
        <v/>
      </c>
      <c r="D6" s="16" t="n">
        <f aca="false">IF(N6="","",N6)</f>
        <v>2000</v>
      </c>
      <c r="E6" s="193" t="str">
        <f aca="false">IF(O6="","",O6)</f>
        <v/>
      </c>
      <c r="F6" s="193"/>
      <c r="G6" s="193"/>
      <c r="H6" s="193"/>
      <c r="I6" s="194"/>
      <c r="K6" s="44" t="s">
        <v>88</v>
      </c>
      <c r="N6" s="42" t="n">
        <v>2000</v>
      </c>
      <c r="O6" s="193"/>
      <c r="P6" s="193"/>
      <c r="Q6" s="193"/>
    </row>
    <row r="7" customFormat="false" ht="15" hidden="false" customHeight="false" outlineLevel="0" collapsed="false">
      <c r="A7" s="63" t="str">
        <f aca="false">IF(K7="","",K7)</f>
        <v>Hosting</v>
      </c>
      <c r="B7" s="63" t="str">
        <f aca="false">IF(L7="","",L7)</f>
        <v/>
      </c>
      <c r="C7" s="63" t="str">
        <f aca="false">IF(M7="","",M7)</f>
        <v/>
      </c>
      <c r="D7" s="16" t="n">
        <f aca="false">IF(N7="","",N7)</f>
        <v>200</v>
      </c>
      <c r="E7" s="193" t="str">
        <f aca="false">IF(O7="","",O7)</f>
        <v/>
      </c>
      <c r="F7" s="193"/>
      <c r="G7" s="193"/>
      <c r="H7" s="193"/>
      <c r="K7" s="44" t="s">
        <v>258</v>
      </c>
      <c r="N7" s="42" t="n">
        <v>200</v>
      </c>
      <c r="O7" s="193"/>
      <c r="P7" s="193"/>
      <c r="Q7" s="193"/>
    </row>
    <row r="8" customFormat="false" ht="15" hidden="false" customHeight="false" outlineLevel="0" collapsed="false">
      <c r="A8" s="63" t="str">
        <f aca="false">IF(K8="","",K8)</f>
        <v>Fortbildung</v>
      </c>
      <c r="B8" s="63" t="str">
        <f aca="false">IF(L8="","",L8)</f>
        <v/>
      </c>
      <c r="C8" s="63" t="str">
        <f aca="false">IF(M8="","",M8)</f>
        <v/>
      </c>
      <c r="D8" s="16" t="n">
        <f aca="false">IF(N8="","",N8)</f>
        <v>1600</v>
      </c>
      <c r="E8" s="193" t="str">
        <f aca="false">IF(O8="","",O8)</f>
        <v/>
      </c>
      <c r="F8" s="193"/>
      <c r="G8" s="193"/>
      <c r="H8" s="193"/>
      <c r="K8" s="44" t="s">
        <v>259</v>
      </c>
      <c r="N8" s="42" t="n">
        <v>1600</v>
      </c>
      <c r="O8" s="193"/>
      <c r="P8" s="193"/>
      <c r="Q8" s="193"/>
    </row>
    <row r="9" customFormat="false" ht="15" hidden="false" customHeight="false" outlineLevel="0" collapsed="false">
      <c r="A9" s="63" t="str">
        <f aca="false">IF(K9="","",K9)</f>
        <v>Rechts und Beratungskosten</v>
      </c>
      <c r="B9" s="63" t="str">
        <f aca="false">IF(L9="","",L9)</f>
        <v/>
      </c>
      <c r="C9" s="63" t="str">
        <f aca="false">IF(M9="","",M9)</f>
        <v/>
      </c>
      <c r="D9" s="16" t="n">
        <f aca="false">IF(N9="","",N9)</f>
        <v>1000</v>
      </c>
      <c r="E9" s="193" t="str">
        <f aca="false">IF(O9="","",O9)</f>
        <v/>
      </c>
      <c r="F9" s="193"/>
      <c r="G9" s="193"/>
      <c r="H9" s="193"/>
      <c r="K9" s="44" t="s">
        <v>260</v>
      </c>
      <c r="N9" s="42" t="n">
        <v>1000</v>
      </c>
      <c r="O9" s="193"/>
      <c r="P9" s="193"/>
      <c r="Q9" s="193"/>
    </row>
    <row r="10" customFormat="false" ht="15" hidden="false" customHeight="false" outlineLevel="0" collapsed="false">
      <c r="A10" s="63" t="str">
        <f aca="false">IF(K10="","",K10)</f>
        <v>Abschluss und Prüfungskosten</v>
      </c>
      <c r="B10" s="63" t="str">
        <f aca="false">IF(L10="","",L10)</f>
        <v/>
      </c>
      <c r="C10" s="63" t="str">
        <f aca="false">IF(M10="","",M10)</f>
        <v/>
      </c>
      <c r="D10" s="16" t="n">
        <f aca="false">IF(N10="","",N10)</f>
        <v>1300</v>
      </c>
      <c r="E10" s="193" t="str">
        <f aca="false">IF(O10="","",O10)</f>
        <v/>
      </c>
      <c r="F10" s="193"/>
      <c r="G10" s="193"/>
      <c r="H10" s="193"/>
      <c r="K10" s="44" t="s">
        <v>261</v>
      </c>
      <c r="N10" s="42" t="n">
        <v>1300</v>
      </c>
      <c r="O10" s="193"/>
      <c r="P10" s="193"/>
      <c r="Q10" s="193"/>
    </row>
    <row r="11" customFormat="false" ht="15" hidden="false" customHeight="false" outlineLevel="0" collapsed="false">
      <c r="A11" s="63" t="str">
        <f aca="false">IF(K11="","",K11)</f>
        <v>Buchführungskosten</v>
      </c>
      <c r="B11" s="63" t="str">
        <f aca="false">IF(L11="","",L11)</f>
        <v/>
      </c>
      <c r="C11" s="63" t="str">
        <f aca="false">IF(M11="","",M11)</f>
        <v/>
      </c>
      <c r="D11" s="16" t="n">
        <f aca="false">IF(N11="","",N11)</f>
        <v>1960</v>
      </c>
      <c r="E11" s="193" t="str">
        <f aca="false">IF(O11="","",O11)</f>
        <v/>
      </c>
      <c r="F11" s="193"/>
      <c r="G11" s="193"/>
      <c r="H11" s="193"/>
      <c r="K11" s="44" t="s">
        <v>262</v>
      </c>
      <c r="N11" s="42" t="n">
        <v>1960</v>
      </c>
      <c r="O11" s="193"/>
      <c r="P11" s="193"/>
      <c r="Q11" s="193"/>
    </row>
    <row r="12" customFormat="false" ht="15" hidden="false" customHeight="false" outlineLevel="0" collapsed="false">
      <c r="A12" s="63" t="str">
        <f aca="false">IF(K12="","",K12)</f>
        <v>adH</v>
      </c>
      <c r="B12" s="63" t="str">
        <f aca="false">IF(L12="","",L12)</f>
        <v/>
      </c>
      <c r="C12" s="63" t="str">
        <f aca="false">IF(M12="","",M12)</f>
        <v/>
      </c>
      <c r="D12" s="16" t="str">
        <f aca="false">IF(N12="","",N12)</f>
        <v/>
      </c>
      <c r="E12" s="193" t="str">
        <f aca="false">IF(O12="","",O12)</f>
        <v/>
      </c>
      <c r="F12" s="193"/>
      <c r="G12" s="193"/>
      <c r="H12" s="193"/>
      <c r="K12" s="44" t="s">
        <v>263</v>
      </c>
      <c r="N12" s="195"/>
      <c r="O12" s="193"/>
      <c r="P12" s="193"/>
      <c r="Q12" s="193"/>
    </row>
    <row r="13" customFormat="false" ht="15" hidden="false" customHeight="false" outlineLevel="0" collapsed="false">
      <c r="A13" s="63" t="str">
        <f aca="false">IF(K13="","",K13)</f>
        <v>RefTreff</v>
      </c>
      <c r="B13" s="63" t="str">
        <f aca="false">IF(L13="","",L13)</f>
        <v/>
      </c>
      <c r="C13" s="63" t="str">
        <f aca="false">IF(M13="","",M13)</f>
        <v/>
      </c>
      <c r="D13" s="16"/>
      <c r="E13" s="193" t="str">
        <f aca="false">IF(O13="","",O13)</f>
        <v/>
      </c>
      <c r="F13" s="193"/>
      <c r="G13" s="193"/>
      <c r="H13" s="193"/>
      <c r="K13" s="44" t="s">
        <v>264</v>
      </c>
      <c r="N13" s="195"/>
      <c r="O13" s="193"/>
      <c r="P13" s="193"/>
      <c r="Q13" s="193"/>
    </row>
    <row r="14" customFormat="false" ht="15" hidden="false" customHeight="false" outlineLevel="0" collapsed="false">
      <c r="A14" s="63" t="str">
        <f aca="false">IF(K14="","",K14)</f>
        <v>Wahlinfo</v>
      </c>
      <c r="B14" s="63"/>
      <c r="C14" s="63" t="str">
        <f aca="false">IF(M14="","",M14)</f>
        <v/>
      </c>
      <c r="D14" s="16" t="n">
        <f aca="false">IF(N14="","",N14)</f>
        <v>500</v>
      </c>
      <c r="E14" s="193" t="str">
        <f aca="false">IF(O14="","",O14)</f>
        <v/>
      </c>
      <c r="F14" s="193"/>
      <c r="G14" s="193"/>
      <c r="H14" s="193"/>
      <c r="K14" s="44" t="s">
        <v>265</v>
      </c>
      <c r="N14" s="195" t="n">
        <v>500</v>
      </c>
      <c r="O14" s="193"/>
      <c r="P14" s="193"/>
      <c r="Q14" s="193"/>
    </row>
    <row r="15" customFormat="false" ht="15" hidden="false" customHeight="false" outlineLevel="0" collapsed="false">
      <c r="A15" s="63" t="str">
        <f aca="false">IF(K15="","",K15)</f>
        <v>VSt-Mitglieder  Sitzungen</v>
      </c>
      <c r="B15" s="63" t="str">
        <f aca="false">IF(L15="","",L15)</f>
        <v/>
      </c>
      <c r="C15" s="63" t="str">
        <f aca="false">IF(M15="","",M15)</f>
        <v/>
      </c>
      <c r="D15" s="16" t="n">
        <v>1000</v>
      </c>
      <c r="E15" s="193" t="str">
        <f aca="false">IF(O15="","",O15)</f>
        <v/>
      </c>
      <c r="F15" s="193"/>
      <c r="G15" s="193"/>
      <c r="H15" s="193"/>
      <c r="K15" s="44" t="s">
        <v>266</v>
      </c>
      <c r="N15" s="195" t="n">
        <v>1000</v>
      </c>
      <c r="O15" s="193"/>
      <c r="P15" s="193"/>
      <c r="Q15" s="193"/>
    </row>
    <row r="16" customFormat="false" ht="15" hidden="false" customHeight="false" outlineLevel="0" collapsed="false">
      <c r="A16" s="63" t="str">
        <f aca="false">IF(K16="","",K16)</f>
        <v>Drucker</v>
      </c>
      <c r="B16" s="63" t="str">
        <f aca="false">IF(L16="","",L16)</f>
        <v>Fuwa</v>
      </c>
      <c r="C16" s="63" t="str">
        <f aca="false">IF(M16="","",M16)</f>
        <v/>
      </c>
      <c r="D16" s="16" t="n">
        <f aca="false">IF(N16="","",N16)</f>
        <v>1350</v>
      </c>
      <c r="E16" s="193" t="str">
        <f aca="false">IF(O16="","",O16)</f>
        <v/>
      </c>
      <c r="F16" s="193"/>
      <c r="G16" s="193"/>
      <c r="H16" s="193"/>
      <c r="K16" s="44" t="s">
        <v>155</v>
      </c>
      <c r="L16" s="44" t="s">
        <v>73</v>
      </c>
      <c r="N16" s="42" t="n">
        <v>1350</v>
      </c>
      <c r="O16" s="193"/>
      <c r="P16" s="193"/>
      <c r="Q16" s="193"/>
    </row>
    <row r="17" customFormat="false" ht="15" hidden="false" customHeight="false" outlineLevel="0" collapsed="false">
      <c r="A17" s="63" t="str">
        <f aca="false">IF(K17="","",K17)</f>
        <v>Drucker</v>
      </c>
      <c r="B17" s="63" t="str">
        <f aca="false">IF(L17="","",L17)</f>
        <v>VS-S</v>
      </c>
      <c r="C17" s="63" t="str">
        <f aca="false">IF(M17="","",M17)</f>
        <v/>
      </c>
      <c r="D17" s="16" t="n">
        <f aca="false">IF(N17="","",N17)</f>
        <v>1350</v>
      </c>
      <c r="E17" s="193" t="str">
        <f aca="false">IF(O17="","",O17)</f>
        <v/>
      </c>
      <c r="F17" s="193"/>
      <c r="G17" s="193"/>
      <c r="H17" s="193"/>
      <c r="K17" s="44" t="s">
        <v>155</v>
      </c>
      <c r="L17" s="44" t="s">
        <v>267</v>
      </c>
      <c r="N17" s="42" t="n">
        <v>1350</v>
      </c>
      <c r="O17" s="193"/>
      <c r="P17" s="193"/>
      <c r="Q17" s="193"/>
    </row>
    <row r="18" customFormat="false" ht="13.8" hidden="false" customHeight="false" outlineLevel="0" collapsed="false">
      <c r="A18" s="63" t="str">
        <f aca="false">IF(K18="","",K18)</f>
        <v>Werbemaßnahmen</v>
      </c>
      <c r="B18" s="63" t="str">
        <f aca="false">IF(L18="","",L18)</f>
        <v/>
      </c>
      <c r="C18" s="63" t="str">
        <f aca="false">IF(M18="","",M18)</f>
        <v/>
      </c>
      <c r="D18" s="16" t="n">
        <f aca="false">IF(N18="","",N18)</f>
        <v>500</v>
      </c>
      <c r="E18" s="193" t="str">
        <f aca="false">IF(O18="","",O18)</f>
        <v>NEU</v>
      </c>
      <c r="F18" s="193"/>
      <c r="G18" s="193"/>
      <c r="H18" s="193"/>
      <c r="K18" s="44" t="s">
        <v>268</v>
      </c>
      <c r="N18" s="42" t="n">
        <v>500</v>
      </c>
      <c r="O18" s="196" t="s">
        <v>269</v>
      </c>
      <c r="P18" s="197"/>
      <c r="Q18" s="197"/>
    </row>
    <row r="19" customFormat="false" ht="15" hidden="false" customHeight="false" outlineLevel="0" collapsed="false">
      <c r="A19" s="63" t="str">
        <f aca="false">IF(K19="","",K19)</f>
        <v>Online-Wahl</v>
      </c>
      <c r="B19" s="63" t="str">
        <f aca="false">IF(L19="","",L19)</f>
        <v/>
      </c>
      <c r="C19" s="63" t="str">
        <f aca="false">IF(M19="","",M19)</f>
        <v/>
      </c>
      <c r="D19" s="16" t="n">
        <f aca="false">IF(N19="","",N19)</f>
        <v>1600</v>
      </c>
      <c r="E19" s="193" t="str">
        <f aca="false">IF(O19="","",O19)</f>
        <v>NEU</v>
      </c>
      <c r="F19" s="193"/>
      <c r="G19" s="193"/>
      <c r="H19" s="193"/>
      <c r="K19" s="44" t="s">
        <v>270</v>
      </c>
      <c r="N19" s="42" t="n">
        <v>1600</v>
      </c>
      <c r="O19" s="196" t="s">
        <v>269</v>
      </c>
      <c r="P19" s="198"/>
      <c r="Q19" s="198"/>
    </row>
    <row r="20" customFormat="false" ht="15" hidden="false" customHeight="false" outlineLevel="0" collapsed="false">
      <c r="A20" s="63" t="str">
        <f aca="false">IF(K20="","",K20)</f>
        <v/>
      </c>
      <c r="B20" s="63" t="str">
        <f aca="false">IF(L20="","",L20)</f>
        <v/>
      </c>
      <c r="C20" s="63" t="str">
        <f aca="false">IF(M20="","",M20)</f>
        <v>Summe</v>
      </c>
      <c r="D20" s="16" t="n">
        <f aca="false">IF(N20="","",N20)</f>
        <v>17860</v>
      </c>
      <c r="E20" s="193" t="str">
        <f aca="false">IF(O20="","",O20)</f>
        <v/>
      </c>
      <c r="F20" s="193"/>
      <c r="G20" s="193"/>
      <c r="H20" s="193"/>
      <c r="M20" s="78" t="s">
        <v>150</v>
      </c>
      <c r="N20" s="18" t="n">
        <f aca="false">SUM(N4:N19)</f>
        <v>17860</v>
      </c>
      <c r="O20" s="193"/>
      <c r="P20" s="193"/>
      <c r="Q20" s="193"/>
    </row>
    <row r="21" customFormat="false" ht="15" hidden="false" customHeight="false" outlineLevel="0" collapsed="false">
      <c r="A21" s="63" t="str">
        <f aca="false">IF(K21="","",K21)</f>
        <v/>
      </c>
      <c r="B21" s="63" t="str">
        <f aca="false">IF(L21="","",L21)</f>
        <v/>
      </c>
      <c r="C21" s="63" t="str">
        <f aca="false">IF(M21="","",M21)</f>
        <v/>
      </c>
      <c r="D21" s="16" t="str">
        <f aca="false">IF(N21="","",N21)</f>
        <v/>
      </c>
      <c r="E21" s="193" t="str">
        <f aca="false">IF(O21="","",O21)</f>
        <v/>
      </c>
      <c r="F21" s="193"/>
      <c r="G21" s="193"/>
      <c r="H21" s="193"/>
      <c r="I21" s="194"/>
      <c r="J21" s="194"/>
      <c r="O21" s="193"/>
      <c r="P21" s="193"/>
      <c r="Q21" s="193"/>
    </row>
    <row r="22" customFormat="false" ht="15" hidden="false" customHeight="false" outlineLevel="0" collapsed="false">
      <c r="A22" s="63" t="str">
        <f aca="false">IF(K22="","",K22)</f>
        <v/>
      </c>
      <c r="B22" s="63" t="str">
        <f aca="false">IF(L22="","",L22)</f>
        <v/>
      </c>
      <c r="C22" s="63" t="str">
        <f aca="false">IF(M22="","",M22)</f>
        <v/>
      </c>
      <c r="D22" s="16" t="str">
        <f aca="false">IF(N22="","",N22)</f>
        <v/>
      </c>
      <c r="E22" s="193" t="str">
        <f aca="false">IF(O22="","",O22)</f>
        <v/>
      </c>
      <c r="F22" s="193"/>
      <c r="G22" s="193"/>
      <c r="H22" s="193"/>
      <c r="I22" s="194"/>
      <c r="J22" s="194"/>
      <c r="O22" s="193"/>
      <c r="P22" s="193"/>
      <c r="Q22" s="193"/>
    </row>
    <row r="23" customFormat="false" ht="15" hidden="false" customHeight="true" outlineLevel="0" collapsed="false">
      <c r="A23" s="185" t="str">
        <f aca="false">IF(K23="","",K23)</f>
        <v>VSt</v>
      </c>
      <c r="B23" s="199" t="s">
        <v>271</v>
      </c>
      <c r="C23" s="187" t="str">
        <f aca="false">IF(M23="","",M23)</f>
        <v>Anlage A 7</v>
      </c>
      <c r="D23" s="187"/>
      <c r="E23" s="200"/>
      <c r="F23" s="200"/>
      <c r="G23" s="200"/>
      <c r="H23" s="200"/>
      <c r="I23" s="200"/>
      <c r="J23" s="200"/>
      <c r="K23" s="201" t="s">
        <v>254</v>
      </c>
      <c r="L23" s="202" t="s">
        <v>255</v>
      </c>
      <c r="M23" s="203" t="s">
        <v>256</v>
      </c>
      <c r="N23" s="203"/>
    </row>
    <row r="24" customFormat="false" ht="18.75" hidden="false" customHeight="true" outlineLevel="0" collapsed="false">
      <c r="A24" s="185"/>
      <c r="B24" s="199"/>
      <c r="C24" s="187"/>
      <c r="D24" s="187"/>
      <c r="E24" s="200"/>
      <c r="F24" s="200"/>
      <c r="G24" s="200"/>
      <c r="H24" s="200"/>
      <c r="I24" s="200"/>
      <c r="J24" s="200"/>
      <c r="K24" s="201"/>
      <c r="L24" s="202"/>
      <c r="M24" s="203"/>
      <c r="N24" s="203"/>
    </row>
    <row r="25" customFormat="false" ht="15" hidden="false" customHeight="false" outlineLevel="0" collapsed="false">
      <c r="A25" s="63" t="str">
        <f aca="false">IF(K25="","",K25)</f>
        <v/>
      </c>
      <c r="B25" s="63" t="str">
        <f aca="false">IF(L25="","",L25)</f>
        <v/>
      </c>
      <c r="C25" s="63" t="str">
        <f aca="false">IF(M25="","",M25)</f>
        <v/>
      </c>
      <c r="D25" s="16" t="str">
        <f aca="false">IF(N25="","",N25)</f>
        <v/>
      </c>
      <c r="E25" s="193" t="str">
        <f aca="false">IF(O25="","",O25)</f>
        <v/>
      </c>
      <c r="F25" s="193"/>
      <c r="G25" s="193"/>
      <c r="H25" s="193"/>
      <c r="I25" s="194"/>
      <c r="J25" s="194"/>
      <c r="O25" s="193"/>
      <c r="P25" s="193"/>
      <c r="Q25" s="193"/>
    </row>
    <row r="26" customFormat="false" ht="15" hidden="false" customHeight="false" outlineLevel="0" collapsed="false">
      <c r="A26" s="63" t="str">
        <f aca="false">IF(K26="","",K26)</f>
        <v>Alleenhalle</v>
      </c>
      <c r="B26" s="63" t="str">
        <f aca="false">IF(L26="","",L26)</f>
        <v/>
      </c>
      <c r="C26" s="63" t="str">
        <f aca="false">IF(M26="","",M26)</f>
        <v/>
      </c>
      <c r="D26" s="16" t="n">
        <f aca="false">IF(N26="","",N26)</f>
        <v>4000</v>
      </c>
      <c r="E26" s="193" t="str">
        <f aca="false">IF(O26="","",O26)</f>
        <v/>
      </c>
      <c r="F26" s="193"/>
      <c r="G26" s="193"/>
      <c r="H26" s="193"/>
      <c r="I26" s="194"/>
      <c r="J26" s="194"/>
      <c r="K26" s="44" t="s">
        <v>272</v>
      </c>
      <c r="N26" s="204" t="n">
        <v>4000</v>
      </c>
      <c r="O26" s="193"/>
      <c r="P26" s="193"/>
      <c r="Q26" s="193"/>
    </row>
    <row r="27" customFormat="false" ht="15" hidden="false" customHeight="false" outlineLevel="0" collapsed="false">
      <c r="A27" s="63" t="str">
        <f aca="false">IF(K27="","",K27)</f>
        <v>ASten</v>
      </c>
      <c r="B27" s="63" t="str">
        <f aca="false">IF(L27="","",L27)</f>
        <v/>
      </c>
      <c r="C27" s="63" t="str">
        <f aca="false">IF(M27="","",M27)</f>
        <v/>
      </c>
      <c r="D27" s="16" t="str">
        <f aca="false">IF(N27="","",N27)</f>
        <v/>
      </c>
      <c r="E27" s="193" t="str">
        <f aca="false">IF(O27="","",O27)</f>
        <v/>
      </c>
      <c r="F27" s="193"/>
      <c r="G27" s="193"/>
      <c r="H27" s="193"/>
      <c r="I27" s="194"/>
      <c r="J27" s="194"/>
      <c r="K27" s="44" t="s">
        <v>273</v>
      </c>
      <c r="N27" s="204"/>
      <c r="O27" s="193"/>
      <c r="P27" s="193"/>
      <c r="Q27" s="193"/>
    </row>
    <row r="28" customFormat="false" ht="15" hidden="false" customHeight="false" outlineLevel="0" collapsed="false">
      <c r="A28" s="63" t="str">
        <f aca="false">IF(K28="","",K28)</f>
        <v>Referate</v>
      </c>
      <c r="B28" s="63" t="str">
        <f aca="false">IF(L28="","",L28)</f>
        <v/>
      </c>
      <c r="C28" s="63" t="str">
        <f aca="false">IF(M28="","",M28)</f>
        <v/>
      </c>
      <c r="D28" s="16" t="str">
        <f aca="false">IF(N28="","",N28)</f>
        <v/>
      </c>
      <c r="E28" s="193" t="str">
        <f aca="false">IF(O28="","",O28)</f>
        <v/>
      </c>
      <c r="F28" s="193"/>
      <c r="G28" s="193"/>
      <c r="H28" s="193"/>
      <c r="K28" s="44" t="s">
        <v>95</v>
      </c>
      <c r="N28" s="204"/>
      <c r="O28" s="193"/>
      <c r="P28" s="193"/>
      <c r="Q28" s="193"/>
    </row>
    <row r="29" customFormat="false" ht="15" hidden="false" customHeight="false" outlineLevel="0" collapsed="false">
      <c r="A29" s="63" t="str">
        <f aca="false">IF(K29="","",K29)</f>
        <v>Fachschaften</v>
      </c>
      <c r="B29" s="63" t="str">
        <f aca="false">IF(L29="","",L29)</f>
        <v/>
      </c>
      <c r="C29" s="63" t="str">
        <f aca="false">IF(M29="","",M29)</f>
        <v/>
      </c>
      <c r="D29" s="16" t="n">
        <f aca="false">IF(N29="","",N29)</f>
        <v>4500</v>
      </c>
      <c r="E29" s="193" t="str">
        <f aca="false">IF(O29="","",O29)</f>
        <v/>
      </c>
      <c r="F29" s="193"/>
      <c r="G29" s="193"/>
      <c r="H29" s="193"/>
      <c r="K29" s="44" t="s">
        <v>274</v>
      </c>
      <c r="N29" s="204" t="n">
        <v>4500</v>
      </c>
      <c r="O29" s="193"/>
      <c r="P29" s="193"/>
      <c r="Q29" s="193"/>
    </row>
    <row r="30" customFormat="false" ht="15" hidden="false" customHeight="false" outlineLevel="0" collapsed="false">
      <c r="A30" s="63" t="str">
        <f aca="false">IF(K30="","",K30)</f>
        <v/>
      </c>
      <c r="B30" s="63" t="str">
        <f aca="false">IF(L30="","",L30)</f>
        <v/>
      </c>
      <c r="C30" s="63" t="str">
        <f aca="false">IF(M30="","",M30)</f>
        <v/>
      </c>
      <c r="D30" s="16" t="str">
        <f aca="false">IF(N30="","",N30)</f>
        <v/>
      </c>
      <c r="E30" s="193" t="str">
        <f aca="false">IF(O30="","",O30)</f>
        <v/>
      </c>
      <c r="F30" s="193"/>
      <c r="G30" s="193"/>
      <c r="H30" s="193"/>
      <c r="N30" s="204"/>
      <c r="O30" s="193"/>
      <c r="P30" s="193"/>
      <c r="Q30" s="193"/>
    </row>
    <row r="31" customFormat="false" ht="15" hidden="false" customHeight="false" outlineLevel="0" collapsed="false">
      <c r="A31" s="63" t="str">
        <f aca="false">IF(K31="","",K31)</f>
        <v/>
      </c>
      <c r="B31" s="63" t="str">
        <f aca="false">IF(L31="","",L31)</f>
        <v/>
      </c>
      <c r="C31" s="63" t="str">
        <f aca="false">IF(M31="","",M31)</f>
        <v/>
      </c>
      <c r="D31" s="16" t="str">
        <f aca="false">IF(N31="","",N31)</f>
        <v/>
      </c>
      <c r="E31" s="193" t="str">
        <f aca="false">IF(O31="","",O31)</f>
        <v/>
      </c>
      <c r="F31" s="193"/>
      <c r="G31" s="193"/>
      <c r="H31" s="193"/>
    </row>
    <row r="32" customFormat="false" ht="15" hidden="false" customHeight="false" outlineLevel="0" collapsed="false">
      <c r="A32" s="63" t="str">
        <f aca="false">IF(K32="","",K32)</f>
        <v/>
      </c>
      <c r="B32" s="63" t="str">
        <f aca="false">IF(L32="","",L32)</f>
        <v/>
      </c>
      <c r="C32" s="63" t="str">
        <f aca="false">IF(M32="","",M32)</f>
        <v/>
      </c>
      <c r="D32" s="16" t="n">
        <f aca="false">IF(N32="","",N32)</f>
        <v>8500</v>
      </c>
      <c r="E32" s="193" t="str">
        <f aca="false">IF(O32="","",O32)</f>
        <v/>
      </c>
      <c r="F32" s="193"/>
      <c r="G32" s="193"/>
      <c r="H32" s="193"/>
      <c r="N32" s="18" t="n">
        <f aca="false">SUM(N26:N30)</f>
        <v>8500</v>
      </c>
    </row>
    <row r="33" customFormat="false" ht="15" hidden="false" customHeight="false" outlineLevel="0" collapsed="false">
      <c r="A33" s="63"/>
      <c r="B33" s="63"/>
      <c r="C33" s="63"/>
      <c r="D33" s="16"/>
    </row>
    <row r="34" customFormat="false" ht="15" hidden="false" customHeight="false" outlineLevel="0" collapsed="false">
      <c r="A34" s="63"/>
      <c r="B34" s="63"/>
      <c r="C34" s="77" t="s">
        <v>275</v>
      </c>
      <c r="D34" s="17" t="n">
        <f aca="false">D20+D32</f>
        <v>26360</v>
      </c>
      <c r="M34" s="78"/>
      <c r="N34" s="18"/>
    </row>
    <row r="36" customFormat="false" ht="15" hidden="false" customHeight="false" outlineLevel="0" collapsed="false">
      <c r="A36" s="205" t="s">
        <v>276</v>
      </c>
      <c r="B36" s="205" t="s">
        <v>277</v>
      </c>
      <c r="K36" s="205"/>
      <c r="L36" s="205"/>
    </row>
  </sheetData>
  <mergeCells count="62">
    <mergeCell ref="A1:A2"/>
    <mergeCell ref="B1:B2"/>
    <mergeCell ref="C1:D2"/>
    <mergeCell ref="K1:K2"/>
    <mergeCell ref="L1:L2"/>
    <mergeCell ref="M1:N2"/>
    <mergeCell ref="E4:H4"/>
    <mergeCell ref="O4:Q4"/>
    <mergeCell ref="E5:H5"/>
    <mergeCell ref="O5:Q5"/>
    <mergeCell ref="E6:H6"/>
    <mergeCell ref="O6:Q6"/>
    <mergeCell ref="E7:H7"/>
    <mergeCell ref="O7:Q7"/>
    <mergeCell ref="E8:H8"/>
    <mergeCell ref="O8:Q8"/>
    <mergeCell ref="E9:H9"/>
    <mergeCell ref="O9:Q9"/>
    <mergeCell ref="E10:H10"/>
    <mergeCell ref="O10:Q10"/>
    <mergeCell ref="E11:H11"/>
    <mergeCell ref="O11:Q11"/>
    <mergeCell ref="E12:H12"/>
    <mergeCell ref="O12:Q12"/>
    <mergeCell ref="E13:H13"/>
    <mergeCell ref="O13:Q13"/>
    <mergeCell ref="E14:H14"/>
    <mergeCell ref="O14:Q14"/>
    <mergeCell ref="E15:H15"/>
    <mergeCell ref="O15:Q15"/>
    <mergeCell ref="E16:H16"/>
    <mergeCell ref="O16:Q16"/>
    <mergeCell ref="E17:H17"/>
    <mergeCell ref="O17:Q17"/>
    <mergeCell ref="E18:H18"/>
    <mergeCell ref="E19:H19"/>
    <mergeCell ref="E20:H20"/>
    <mergeCell ref="O20:Q20"/>
    <mergeCell ref="E21:H21"/>
    <mergeCell ref="O21:Q21"/>
    <mergeCell ref="E22:H22"/>
    <mergeCell ref="O22:Q22"/>
    <mergeCell ref="A23:A24"/>
    <mergeCell ref="B23:B24"/>
    <mergeCell ref="C23:D24"/>
    <mergeCell ref="K23:K24"/>
    <mergeCell ref="L23:L24"/>
    <mergeCell ref="M23:N24"/>
    <mergeCell ref="E25:H25"/>
    <mergeCell ref="O25:Q25"/>
    <mergeCell ref="E26:H26"/>
    <mergeCell ref="O26:Q26"/>
    <mergeCell ref="E27:H27"/>
    <mergeCell ref="O27:Q27"/>
    <mergeCell ref="E28:H28"/>
    <mergeCell ref="O28:Q28"/>
    <mergeCell ref="E29:H29"/>
    <mergeCell ref="O29:Q29"/>
    <mergeCell ref="E30:H30"/>
    <mergeCell ref="O30:Q30"/>
    <mergeCell ref="E31:H31"/>
    <mergeCell ref="E32:H32"/>
  </mergeCells>
  <printOptions headings="false" gridLines="false" gridLinesSet="true" horizontalCentered="false" verticalCentered="false"/>
  <pageMargins left="0.708333333333333" right="0" top="0" bottom="0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147</TotalTime>
  <Application>Collabora_Office/6.4.10.19$Linux_X86_64 LibreOffice_project/5c603abc13b78dd7fd072249c9692dfc207a33c2</Application>
  <Company>Hochschule Furtwangen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2014-12-15T09:30:42Z</dcterms:created>
  <dc:creator>Siegfried Fien</dc:creator>
  <dc:description/>
  <dc:language>de-DE</dc:language>
  <cp:lastModifiedBy/>
  <cp:lastPrinted>2020-03-30T11:34:29Z</cp:lastPrinted>
  <dcterms:modified xsi:type="dcterms:W3CDTF">2021-03-22T21:04:31Z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Hochschule Furtwangen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